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rv55\OOiUIP\Раскрытие информации САЙТ\Установленные тарифы плата за подключение\Замена 29.01.2023\"/>
    </mc:Choice>
  </mc:AlternateContent>
  <xr:revisionPtr revIDLastSave="0" documentId="13_ncr:1_{9C325F14-C303-446D-A744-CBA4CE816088}" xr6:coauthVersionLast="47" xr6:coauthVersionMax="47" xr10:uidLastSave="{00000000-0000-0000-0000-000000000000}"/>
  <bookViews>
    <workbookView xWindow="-120" yWindow="-120" windowWidth="29040" windowHeight="15720" xr2:uid="{00000000-000D-0000-FFFF-FFFF00000000}"/>
  </bookViews>
  <sheets>
    <sheet name="Порядок ТП" sheetId="4" r:id="rId1"/>
    <sheet name="ХВС. Т-подкл" sheetId="3" r:id="rId2"/>
  </sheets>
  <externalReferences>
    <externalReference r:id="rId3"/>
    <externalReference r:id="rId4"/>
  </externalReferences>
  <definedNames>
    <definedName name="anscount">1</definedName>
    <definedName name="B_FHD_FLAG_DIFFERENTIATION">'[2]Показатели ФХД'!$H$24:$J$24</definedName>
    <definedName name="B_FHD_FLAG_INDEX_1">'[2]Показатели ФХД'!$H$66:$J$66</definedName>
    <definedName name="B_FHD_FLAG_INDEX_2">'[2]Показатели ФХД'!$H$68:$J$68</definedName>
    <definedName name="BLOCK_NOTE_P_TARIFF_E_COLDVSNA">'ХВС. Т-подкл'!$81:$82</definedName>
    <definedName name="BLOCK_NOTE_R_TARIFF_E_COLDVSNA">'ХВС. Т-подкл'!$83:$84</definedName>
    <definedName name="BLOCK_TABLE_P_TARIFF_E_COLDVSNA">'ХВС. Т-подкл'!$30:$34</definedName>
    <definedName name="BLOCK_TABLE_R_TARIFF_E_COLDVSNA">'ХВС. Т-подкл'!$35:$37</definedName>
    <definedName name="code">[2]Инструкция!$B$2</definedName>
    <definedName name="CodeTemplateList">[2]TEHSHEET!$F$46:$F$53</definedName>
    <definedName name="COLDVSNA_PT_VED_ID">[2]TEHSHEET!$BT$19:$BT$25</definedName>
    <definedName name="COLDVSNA_PT_VED_NAME">[2]TEHSHEET!$BU$19:$BU$25</definedName>
    <definedName name="COLDVSNA_TARIFF_E_COLDVSNA_ADD_HL_COLUMN_MARKER">'ХВС. Т-подкл'!$T$38</definedName>
    <definedName name="COLDVSNA_TARIFF_E_COLDVSNA_ADD_HL_DIAMETERS_COLUMN_MARKER">'ХВС. Т-подкл'!$AK$38</definedName>
    <definedName name="COLDVSNA_TARIFF_E_COLDVSNA_ADD_HL_LEN_COLUMN_MARKER">'ХВС. Т-подкл'!$AO$38</definedName>
    <definedName name="COLDVSNA_TARIFF_E_COLDVSNA_ADD_HL_LOAD_COLUMN_MARKER">'ХВС. Т-подкл'!$AG$38</definedName>
    <definedName name="COLDVSNA_TARIFF_E_COLDVSNA_ADD_HL_NETS_COLUMN_MARKER">'ХВС. Т-подкл'!$AS$38</definedName>
    <definedName name="COLDVSNA_TARIFF_E_COLDVSNA_DEL_HL_DATA_DIFF_COLUMN_MARKER">'ХВС. Т-подкл'!$R$38</definedName>
    <definedName name="COLDVSNA_TARIFF_E_COLDVSNA_DEL_HL_DIAMETERS_COLUMN_MARKER">'ХВС. Т-подкл'!$AI$38</definedName>
    <definedName name="COLDVSNA_TARIFF_E_COLDVSNA_DEL_HL_FLAG_DIFF_COLUMN_MARKER">'ХВС. Т-подкл'!$P$38</definedName>
    <definedName name="COLDVSNA_TARIFF_E_COLDVSNA_DEL_HL_GC_COLUMN_MARKER">'ХВС. Т-подкл'!$Q$38</definedName>
    <definedName name="COLDVSNA_TARIFF_E_COLDVSNA_DEL_HL_LEN_COLUMN_MARKER">'ХВС. Т-подкл'!$AM$38</definedName>
    <definedName name="COLDVSNA_TARIFF_E_COLDVSNA_DEL_HL_LOAD_COLUMN_MARKER">'ХВС. Т-подкл'!$AE$38</definedName>
    <definedName name="COLDVSNA_TARIFF_E_COLDVSNA_DEL_HL_NETS_COLUMN_MARKER">'ХВС. Т-подкл'!$AQ$38</definedName>
    <definedName name="COLDVSNA_TARIFF_E_COLDVSNA_DELETE_PERIOD_ROW_MARKER">'ХВС. Т-подкл'!$O$39</definedName>
    <definedName name="COLDVSNA_TARIFF_E_COLDVSNA_FLAG_BLOCK_COLUMN_MARKER">'ХВС. Т-подкл'!$L$44</definedName>
    <definedName name="COLDVSNA_TARIFF_E_COLDVSNA_FLAG_BLOCK_ROW_MARKER">'ХВС. Т-подкл'!$O$24</definedName>
    <definedName name="COLDVSNA_TARIFF_E_COLDVSNA_NUM_CS_COLUMN_MARKER">'ХВС. Т-подкл'!$G$44</definedName>
    <definedName name="COLDVSNA_TARIFF_E_COLDVSNA_NUM_DATA_DIFF_COLUMN_MARKER">'ХВС. Т-подкл'!$K$44</definedName>
    <definedName name="COLDVSNA_TARIFF_E_COLDVSNA_NUM_DIAMETERS_COLUMN_MARKER">'ХВС. Т-подкл'!$AJ$38</definedName>
    <definedName name="COLDVSNA_TARIFF_E_COLDVSNA_NUM_FLAG_DIFF_COLUMN_MARKER">'ХВС. Т-подкл'!$I$44</definedName>
    <definedName name="COLDVSNA_TARIFF_E_COLDVSNA_NUM_GC_COLUMN_MARKER">'ХВС. Т-подкл'!$J$44</definedName>
    <definedName name="COLDVSNA_TARIFF_E_COLDVSNA_NUM_LEN_COLUMN_MARKER">'ХВС. Т-подкл'!$AN$38</definedName>
    <definedName name="COLDVSNA_TARIFF_E_COLDVSNA_NUM_LOAD_COLUMN_MARKER">'ХВС. Т-подкл'!$AF$38</definedName>
    <definedName name="COLDVSNA_TARIFF_E_COLDVSNA_NUM_NETS_COLUMN_MARKER">'ХВС. Т-подкл'!$AR$38</definedName>
    <definedName name="COLDVSNA_TARIFF_E_COLDVSNA_NUM_NTAR_COLUMN_MARKER">'ХВС. Т-подкл'!$E$44</definedName>
    <definedName name="COLDVSNA_TARIFF_E_COLDVSNA_NUM_TER_COLUMN_MARKER">'ХВС. Т-подкл'!$F$44</definedName>
    <definedName name="DESCRIPTION_TERRITORY">[2]REESTR_DS!$B$2</definedName>
    <definedName name="DIFFERENTIATION_ID_DIFF">[2]Дифференциация!$O$12:$O$16</definedName>
    <definedName name="DIFFERENTIATION_UNMERGE_AREA">[2]Дифференциация!$Q$12:$Q$16</definedName>
    <definedName name="DIFFERENTIATION_UNMERGE_SYSTEM">[2]Дифференциация!$R$12:$R$16</definedName>
    <definedName name="DIFFERENTIATION_UNMERGE_VD">[2]Дифференциация!$P$12:$P$16</definedName>
    <definedName name="EndDateList">[2]TEHSHEET!$H$46:$H$53</definedName>
    <definedName name="et_COLDVSNA_TARIFF_E_COLDVSNA_CS">'ХВС. Т-подкл'!$4:$16</definedName>
    <definedName name="et_COLDVSNA_TARIFF_E_COLDVSNA_DATA_DIFF">'ХВС. Т-подкл'!$8:$12</definedName>
    <definedName name="et_COLDVSNA_TARIFF_E_COLDVSNA_DIAMETERS">'ХВС. Т-подкл'!$8:$10</definedName>
    <definedName name="et_COLDVSNA_TARIFF_E_COLDVSNA_FLAG_DIFF">'ХВС. Т-подкл'!$6:$14</definedName>
    <definedName name="et_COLDVSNA_TARIFF_E_COLDVSNA_GC">'ХВС. Т-подкл'!$7:$13</definedName>
    <definedName name="et_COLDVSNA_TARIFF_E_COLDVSNA_LEN">'ХВС. Т-подкл'!$8:$9</definedName>
    <definedName name="et_COLDVSNA_TARIFF_E_COLDVSNA_LOAD">'ХВС. Т-подкл'!$8:$11</definedName>
    <definedName name="et_COLDVSNA_TARIFF_E_COLDVSNA_NETS">'ХВС. Т-подкл'!$8:$8</definedName>
    <definedName name="et_COLDVSNA_TARIFF_E_COLDVSNA_NTAR">'ХВС. Т-подкл'!$2:$18</definedName>
    <definedName name="et_COLDVSNA_TARIFF_E_COLDVSNA_PERIOD_COLOR">'ХВС. Т-подкл'!$AT$8:$BA$8</definedName>
    <definedName name="et_COLDVSNA_TARIFF_E_COLDVSNA_PERIOD_NOT_COLOR">'ХВС. Т-подкл'!$AT$20:$BA$20</definedName>
    <definedName name="et_COLDVSNA_TARIFF_E_COLDVSNA_TER">'ХВС. Т-подкл'!$3:$17</definedName>
    <definedName name="et_P_PROCEDURE_TC_1">'Порядок ТП'!$2:$2</definedName>
    <definedName name="et_P_PROCEDURE_TC_2">'Порядок ТП'!$4:$4</definedName>
    <definedName name="et_P_PROCEDURE_TC_3">'Порядок ТП'!$6:$6</definedName>
    <definedName name="et_P_PROCEDURE_TC_4">'Порядок ТП'!$8:$8</definedName>
    <definedName name="et_P_PROCEDURE_TC_5">'Порядок ТП'!$10:$10</definedName>
    <definedName name="et_ver_COLDVSNA_TARIFF_E_COLDVSNA">'ХВС. Т-подкл'!$V:$AC</definedName>
    <definedName name="f_quart">[2]Титульный!$F$15</definedName>
    <definedName name="f_year">[2]Титульный!$F$14</definedName>
    <definedName name="FHD_NAME_FORM">[2]DATA_FORMS!$C$6</definedName>
    <definedName name="FHD_NOTE_P_1">[2]DATA_NPA!$N$18</definedName>
    <definedName name="FHD_NOTE_P_10">[2]DATA_NPA!$N$27</definedName>
    <definedName name="FHD_NOTE_P_11">[2]DATA_NPA!$N$28</definedName>
    <definedName name="FHD_NOTE_P_12">[2]DATA_NPA!$N$29</definedName>
    <definedName name="FHD_NOTE_P_13">[2]DATA_NPA!$N$30</definedName>
    <definedName name="FHD_NOTE_P_14">[2]DATA_NPA!$N$31</definedName>
    <definedName name="FHD_NOTE_P_15">[2]DATA_NPA!$N$32</definedName>
    <definedName name="FHD_NOTE_P_16">[2]DATA_NPA!$N$33</definedName>
    <definedName name="FHD_NOTE_P_17">[2]DATA_NPA!$N$34</definedName>
    <definedName name="FHD_NOTE_P_18">[2]DATA_NPA!$N$35</definedName>
    <definedName name="FHD_NOTE_P_19">[2]DATA_NPA!$N$36</definedName>
    <definedName name="FHD_NOTE_P_2">[2]DATA_NPA!$N$19</definedName>
    <definedName name="FHD_NOTE_P_20">[2]DATA_NPA!$N$37</definedName>
    <definedName name="FHD_NOTE_P_21">[2]DATA_NPA!$N$38</definedName>
    <definedName name="FHD_NOTE_P_22">[2]DATA_NPA!$N$39</definedName>
    <definedName name="FHD_NOTE_P_23">[2]DATA_NPA!$N$40</definedName>
    <definedName name="FHD_NOTE_P_24">[2]DATA_NPA!$N$41</definedName>
    <definedName name="FHD_NOTE_P_25">[2]DATA_NPA!$N$42</definedName>
    <definedName name="FHD_NOTE_P_26">[2]DATA_NPA!$N$43</definedName>
    <definedName name="FHD_NOTE_P_27">[2]DATA_NPA!$N$44</definedName>
    <definedName name="FHD_NOTE_P_28">[2]DATA_NPA!$N$45</definedName>
    <definedName name="FHD_NOTE_P_29">[2]DATA_NPA!$N$46</definedName>
    <definedName name="FHD_NOTE_P_3">[2]DATA_NPA!$N$20</definedName>
    <definedName name="FHD_NOTE_P_30">[2]DATA_NPA!$N$47</definedName>
    <definedName name="FHD_NOTE_P_31">[2]DATA_NPA!$N$48</definedName>
    <definedName name="FHD_NOTE_P_32">[2]DATA_NPA!$N$49</definedName>
    <definedName name="FHD_NOTE_P_33">[2]DATA_NPA!$N$50</definedName>
    <definedName name="FHD_NOTE_P_34">[2]DATA_NPA!$N$51</definedName>
    <definedName name="FHD_NOTE_P_35">[2]DATA_NPA!$N$52</definedName>
    <definedName name="FHD_NOTE_P_36">[2]DATA_NPA!$N$53</definedName>
    <definedName name="FHD_NOTE_P_37">[2]DATA_NPA!$N$54</definedName>
    <definedName name="FHD_NOTE_P_38">[2]DATA_NPA!$N$55</definedName>
    <definedName name="FHD_NOTE_P_39">[2]DATA_NPA!$N$56</definedName>
    <definedName name="FHD_NOTE_P_4">[2]DATA_NPA!$N$21</definedName>
    <definedName name="FHD_NOTE_P_40">[2]DATA_NPA!$N$57</definedName>
    <definedName name="FHD_NOTE_P_41">[2]DATA_NPA!$N$58</definedName>
    <definedName name="FHD_NOTE_P_42">[2]DATA_NPA!$N$59</definedName>
    <definedName name="FHD_NOTE_P_43">[2]DATA_NPA!$N$60</definedName>
    <definedName name="FHD_NOTE_P_44">[2]DATA_NPA!$N$61</definedName>
    <definedName name="FHD_NOTE_P_45">[2]DATA_NPA!$N$62</definedName>
    <definedName name="FHD_NOTE_P_46">[2]DATA_NPA!$N$63</definedName>
    <definedName name="FHD_NOTE_P_47">[2]DATA_NPA!$N$64</definedName>
    <definedName name="FHD_NOTE_P_48">[2]DATA_NPA!$N$65</definedName>
    <definedName name="FHD_NOTE_P_49">[2]DATA_NPA!$N$66</definedName>
    <definedName name="FHD_NOTE_P_5">[2]DATA_NPA!$N$22</definedName>
    <definedName name="FHD_NOTE_P_50">[2]DATA_NPA!$N$67</definedName>
    <definedName name="FHD_NOTE_P_51">[2]DATA_NPA!$N$68</definedName>
    <definedName name="FHD_NOTE_P_52">[2]DATA_NPA!$N$69</definedName>
    <definedName name="FHD_NOTE_P_53">[2]DATA_NPA!$N$70</definedName>
    <definedName name="FHD_NOTE_P_54">[2]DATA_NPA!$N$71</definedName>
    <definedName name="FHD_NOTE_P_55">[2]DATA_NPA!$N$72</definedName>
    <definedName name="FHD_NOTE_P_56">[2]DATA_NPA!$N$73</definedName>
    <definedName name="FHD_NOTE_P_57">[2]DATA_NPA!$N$74</definedName>
    <definedName name="FHD_NOTE_P_58">[2]DATA_NPA!$N$75</definedName>
    <definedName name="FHD_NOTE_P_59">[2]DATA_NPA!$N$76</definedName>
    <definedName name="FHD_NOTE_P_6">[2]DATA_NPA!$N$23</definedName>
    <definedName name="FHD_NOTE_P_60">[2]DATA_NPA!$N$77</definedName>
    <definedName name="FHD_NOTE_P_61">[2]DATA_NPA!$N$78</definedName>
    <definedName name="FHD_NOTE_P_62">[2]DATA_NPA!$N$79</definedName>
    <definedName name="FHD_NOTE_P_63">[2]DATA_NPA!$N$80</definedName>
    <definedName name="FHD_NOTE_P_64">[2]DATA_NPA!$N$81</definedName>
    <definedName name="FHD_NOTE_P_65">[2]DATA_NPA!$N$82</definedName>
    <definedName name="FHD_NOTE_P_66">[2]DATA_NPA!$N$83</definedName>
    <definedName name="FHD_NOTE_P_67">[2]DATA_NPA!$N$84</definedName>
    <definedName name="FHD_NOTE_P_68">[2]DATA_NPA!$N$85</definedName>
    <definedName name="FHD_NOTE_P_69">[2]DATA_NPA!$N$86</definedName>
    <definedName name="FHD_NOTE_P_7">[2]DATA_NPA!$N$24</definedName>
    <definedName name="FHD_NOTE_P_70">[2]DATA_NPA!$N$87</definedName>
    <definedName name="FHD_NOTE_P_71">[2]DATA_NPA!$N$88</definedName>
    <definedName name="FHD_NOTE_P_72">[2]DATA_NPA!$N$89</definedName>
    <definedName name="FHD_NOTE_P_73">[2]DATA_NPA!$N$90</definedName>
    <definedName name="FHD_NOTE_P_74">[2]DATA_NPA!$N$91</definedName>
    <definedName name="FHD_NOTE_P_75">[2]DATA_NPA!$N$92</definedName>
    <definedName name="FHD_NOTE_P_76">[2]DATA_NPA!$N$93</definedName>
    <definedName name="FHD_NOTE_P_77">[2]DATA_NPA!$N$94</definedName>
    <definedName name="FHD_NOTE_P_78">[2]DATA_NPA!$N$95</definedName>
    <definedName name="FHD_NOTE_P_79">[2]DATA_NPA!$N$96</definedName>
    <definedName name="FHD_NOTE_P_8">[2]DATA_NPA!$N$25</definedName>
    <definedName name="FHD_NOTE_P_80">[2]DATA_NPA!$N$97</definedName>
    <definedName name="FHD_NOTE_P_81">[2]DATA_NPA!$N$98</definedName>
    <definedName name="FHD_NOTE_P_82">[2]DATA_NPA!$N$99</definedName>
    <definedName name="FHD_NOTE_P_83">[2]DATA_NPA!$N$100</definedName>
    <definedName name="FHD_NOTE_P_84">[2]DATA_NPA!$N$101</definedName>
    <definedName name="FHD_NOTE_P_9">[2]DATA_NPA!$N$26</definedName>
    <definedName name="FHD_NUM_P_1">[2]DATA_NPA!$L$18</definedName>
    <definedName name="FHD_NUM_P_10">[2]DATA_NPA!$L$27</definedName>
    <definedName name="FHD_NUM_P_11">[2]DATA_NPA!$L$28</definedName>
    <definedName name="FHD_NUM_P_12">[2]DATA_NPA!$L$29</definedName>
    <definedName name="FHD_NUM_P_13">[2]DATA_NPA!$L$30</definedName>
    <definedName name="FHD_NUM_P_14">[2]DATA_NPA!$L$31</definedName>
    <definedName name="FHD_NUM_P_15">[2]DATA_NPA!$L$32</definedName>
    <definedName name="FHD_NUM_P_16">[2]DATA_NPA!$L$33</definedName>
    <definedName name="FHD_NUM_P_17">[2]DATA_NPA!$L$34</definedName>
    <definedName name="FHD_NUM_P_18">[2]DATA_NPA!$L$35</definedName>
    <definedName name="FHD_NUM_P_19">[2]DATA_NPA!$L$36</definedName>
    <definedName name="FHD_NUM_P_2">[2]DATA_NPA!$L$19</definedName>
    <definedName name="FHD_NUM_P_20">[2]DATA_NPA!$L$37</definedName>
    <definedName name="FHD_NUM_P_21">[2]DATA_NPA!$L$38</definedName>
    <definedName name="FHD_NUM_P_22">[2]DATA_NPA!$L$39</definedName>
    <definedName name="FHD_NUM_P_23">[2]DATA_NPA!$L$40</definedName>
    <definedName name="FHD_NUM_P_24">[2]DATA_NPA!$L$41</definedName>
    <definedName name="FHD_NUM_P_25">[2]DATA_NPA!$L$42</definedName>
    <definedName name="FHD_NUM_P_26">[2]DATA_NPA!$L$43</definedName>
    <definedName name="FHD_NUM_P_27">[2]DATA_NPA!$L$44</definedName>
    <definedName name="FHD_NUM_P_28">[2]DATA_NPA!$L$45</definedName>
    <definedName name="FHD_NUM_P_29">[2]DATA_NPA!$L$46</definedName>
    <definedName name="FHD_NUM_P_3">[2]DATA_NPA!$L$20</definedName>
    <definedName name="FHD_NUM_P_30">[2]DATA_NPA!$L$47</definedName>
    <definedName name="FHD_NUM_P_31">[2]DATA_NPA!$L$48</definedName>
    <definedName name="FHD_NUM_P_32">[2]DATA_NPA!$L$49</definedName>
    <definedName name="FHD_NUM_P_33">[2]DATA_NPA!$L$50</definedName>
    <definedName name="FHD_NUM_P_34">[2]DATA_NPA!$L$51</definedName>
    <definedName name="FHD_NUM_P_35">[2]DATA_NPA!$L$52</definedName>
    <definedName name="FHD_NUM_P_36">[2]DATA_NPA!$L$53</definedName>
    <definedName name="FHD_NUM_P_37">[2]DATA_NPA!$L$54</definedName>
    <definedName name="FHD_NUM_P_38">[2]DATA_NPA!$L$55</definedName>
    <definedName name="FHD_NUM_P_39">[2]DATA_NPA!$L$56</definedName>
    <definedName name="FHD_NUM_P_4">[2]DATA_NPA!$L$21</definedName>
    <definedName name="FHD_NUM_P_40">[2]DATA_NPA!$L$57</definedName>
    <definedName name="FHD_NUM_P_41">[2]DATA_NPA!$L$58</definedName>
    <definedName name="FHD_NUM_P_42">[2]DATA_NPA!$L$59</definedName>
    <definedName name="FHD_NUM_P_43">[2]DATA_NPA!$L$60</definedName>
    <definedName name="FHD_NUM_P_44">[2]DATA_NPA!$L$61</definedName>
    <definedName name="FHD_NUM_P_45">[2]DATA_NPA!$L$62</definedName>
    <definedName name="FHD_NUM_P_46">[2]DATA_NPA!$L$63</definedName>
    <definedName name="FHD_NUM_P_47">[2]DATA_NPA!$L$64</definedName>
    <definedName name="FHD_NUM_P_48">[2]DATA_NPA!$L$65</definedName>
    <definedName name="FHD_NUM_P_49">[2]DATA_NPA!$L$66</definedName>
    <definedName name="FHD_NUM_P_5">[2]DATA_NPA!$L$22</definedName>
    <definedName name="FHD_NUM_P_50">[2]DATA_NPA!$L$67</definedName>
    <definedName name="FHD_NUM_P_51">[2]DATA_NPA!$L$68</definedName>
    <definedName name="FHD_NUM_P_52">[2]DATA_NPA!$L$69</definedName>
    <definedName name="FHD_NUM_P_53">[2]DATA_NPA!$L$70</definedName>
    <definedName name="FHD_NUM_P_54">[2]DATA_NPA!$L$71</definedName>
    <definedName name="FHD_NUM_P_55">[2]DATA_NPA!$L$72</definedName>
    <definedName name="FHD_NUM_P_56">[2]DATA_NPA!$L$73</definedName>
    <definedName name="FHD_NUM_P_57">[2]DATA_NPA!$L$74</definedName>
    <definedName name="FHD_NUM_P_58">[2]DATA_NPA!$L$75</definedName>
    <definedName name="FHD_NUM_P_59">[2]DATA_NPA!$L$76</definedName>
    <definedName name="FHD_NUM_P_6">[2]DATA_NPA!$L$23</definedName>
    <definedName name="FHD_NUM_P_60">[2]DATA_NPA!$L$77</definedName>
    <definedName name="FHD_NUM_P_61">[2]DATA_NPA!$L$78</definedName>
    <definedName name="FHD_NUM_P_62">[2]DATA_NPA!$L$79</definedName>
    <definedName name="FHD_NUM_P_63">[2]DATA_NPA!$L$80</definedName>
    <definedName name="FHD_NUM_P_64">[2]DATA_NPA!$L$81</definedName>
    <definedName name="FHD_NUM_P_65">[2]DATA_NPA!$L$82</definedName>
    <definedName name="FHD_NUM_P_66">[2]DATA_NPA!$L$83</definedName>
    <definedName name="FHD_NUM_P_67">[2]DATA_NPA!$L$84</definedName>
    <definedName name="FHD_NUM_P_68">[2]DATA_NPA!$L$85</definedName>
    <definedName name="FHD_NUM_P_69">[2]DATA_NPA!$L$86</definedName>
    <definedName name="FHD_NUM_P_7">[2]DATA_NPA!$L$24</definedName>
    <definedName name="FHD_NUM_P_70">[2]DATA_NPA!$L$87</definedName>
    <definedName name="FHD_NUM_P_71">[2]DATA_NPA!$L$88</definedName>
    <definedName name="FHD_NUM_P_72">[2]DATA_NPA!$L$89</definedName>
    <definedName name="FHD_NUM_P_73">[2]DATA_NPA!$L$90</definedName>
    <definedName name="FHD_NUM_P_74">[2]DATA_NPA!$L$91</definedName>
    <definedName name="FHD_NUM_P_75">[2]DATA_NPA!$L$92</definedName>
    <definedName name="FHD_NUM_P_76">[2]DATA_NPA!$L$93</definedName>
    <definedName name="FHD_NUM_P_77">[2]DATA_NPA!$L$94</definedName>
    <definedName name="FHD_NUM_P_78">[2]DATA_NPA!$L$95</definedName>
    <definedName name="FHD_NUM_P_79">[2]DATA_NPA!$L$96</definedName>
    <definedName name="FHD_NUM_P_8">[2]DATA_NPA!$L$25</definedName>
    <definedName name="FHD_NUM_P_80">[2]DATA_NPA!$L$97</definedName>
    <definedName name="FHD_NUM_P_81">[2]DATA_NPA!$L$98</definedName>
    <definedName name="FHD_NUM_P_82">[2]DATA_NPA!$L$99</definedName>
    <definedName name="FHD_NUM_P_83">[2]DATA_NPA!$L$100</definedName>
    <definedName name="FHD_NUM_P_84">[2]DATA_NPA!$L$101</definedName>
    <definedName name="FHD_NUM_P_9">[2]DATA_NPA!$L$26</definedName>
    <definedName name="FHD_P_1">[2]DATA_NPA!$M$18</definedName>
    <definedName name="FHD_P_10">[2]DATA_NPA!$M$27</definedName>
    <definedName name="FHD_P_11">[2]DATA_NPA!$M$28</definedName>
    <definedName name="FHD_P_12">[2]DATA_NPA!$M$29</definedName>
    <definedName name="FHD_P_13">[2]DATA_NPA!$M$30</definedName>
    <definedName name="FHD_P_14">[2]DATA_NPA!$M$31</definedName>
    <definedName name="FHD_P_15">[2]DATA_NPA!$M$32</definedName>
    <definedName name="FHD_P_16">[2]DATA_NPA!$M$33</definedName>
    <definedName name="FHD_P_17">[2]DATA_NPA!$M$34</definedName>
    <definedName name="FHD_P_18">[2]DATA_NPA!$M$35</definedName>
    <definedName name="FHD_P_19">[2]DATA_NPA!$M$36</definedName>
    <definedName name="FHD_P_2">[2]DATA_NPA!$M$19</definedName>
    <definedName name="FHD_P_20">[2]DATA_NPA!$M$37</definedName>
    <definedName name="FHD_P_21">[2]DATA_NPA!$M$38</definedName>
    <definedName name="FHD_P_22">[2]DATA_NPA!$M$39</definedName>
    <definedName name="FHD_P_23">[2]DATA_NPA!$M$40</definedName>
    <definedName name="FHD_P_24">[2]DATA_NPA!$M$41</definedName>
    <definedName name="FHD_P_25">[2]DATA_NPA!$M$42</definedName>
    <definedName name="FHD_P_26">[2]DATA_NPA!$M$43</definedName>
    <definedName name="FHD_P_27">[2]DATA_NPA!$M$44</definedName>
    <definedName name="FHD_P_28">[2]DATA_NPA!$M$45</definedName>
    <definedName name="FHD_P_29">[2]DATA_NPA!$M$46</definedName>
    <definedName name="FHD_P_3">[2]DATA_NPA!$M$20</definedName>
    <definedName name="FHD_P_30">[2]DATA_NPA!$M$47</definedName>
    <definedName name="FHD_P_31">[2]DATA_NPA!$M$48</definedName>
    <definedName name="FHD_P_32">[2]DATA_NPA!$M$49</definedName>
    <definedName name="FHD_P_33">[2]DATA_NPA!$M$50</definedName>
    <definedName name="FHD_P_34">[2]DATA_NPA!$M$51</definedName>
    <definedName name="FHD_P_35">[2]DATA_NPA!$M$52</definedName>
    <definedName name="FHD_P_36">[2]DATA_NPA!$M$53</definedName>
    <definedName name="FHD_P_37">[2]DATA_NPA!$M$54</definedName>
    <definedName name="FHD_P_38">[2]DATA_NPA!$M$55</definedName>
    <definedName name="FHD_P_39">[2]DATA_NPA!$M$56</definedName>
    <definedName name="FHD_P_4">[2]DATA_NPA!$M$21</definedName>
    <definedName name="FHD_P_40">[2]DATA_NPA!$M$57</definedName>
    <definedName name="FHD_P_41">[2]DATA_NPA!$M$58</definedName>
    <definedName name="FHD_P_42">[2]DATA_NPA!$M$59</definedName>
    <definedName name="FHD_P_43">[2]DATA_NPA!$M$60</definedName>
    <definedName name="FHD_P_44">[2]DATA_NPA!$M$61</definedName>
    <definedName name="FHD_P_45">[2]DATA_NPA!$M$62</definedName>
    <definedName name="FHD_P_46">[2]DATA_NPA!$M$63</definedName>
    <definedName name="FHD_P_47">[2]DATA_NPA!$M$64</definedName>
    <definedName name="FHD_P_48">[2]DATA_NPA!$M$65</definedName>
    <definedName name="FHD_P_49">[2]DATA_NPA!$M$66</definedName>
    <definedName name="FHD_P_5">[2]DATA_NPA!$M$22</definedName>
    <definedName name="FHD_P_50">[2]DATA_NPA!$M$67</definedName>
    <definedName name="FHD_P_51">[2]DATA_NPA!$M$68</definedName>
    <definedName name="FHD_P_52">[2]DATA_NPA!$M$69</definedName>
    <definedName name="FHD_P_53">[2]DATA_NPA!$M$70</definedName>
    <definedName name="FHD_P_54">[2]DATA_NPA!$M$71</definedName>
    <definedName name="FHD_P_55">[2]DATA_NPA!$M$72</definedName>
    <definedName name="FHD_P_56">[2]DATA_NPA!$M$73</definedName>
    <definedName name="FHD_P_57">[2]DATA_NPA!$M$74</definedName>
    <definedName name="FHD_P_58">[2]DATA_NPA!$M$75</definedName>
    <definedName name="FHD_P_59">[2]DATA_NPA!$M$76</definedName>
    <definedName name="FHD_P_6">[2]DATA_NPA!$M$23</definedName>
    <definedName name="FHD_P_60">[2]DATA_NPA!$M$77</definedName>
    <definedName name="FHD_P_61">[2]DATA_NPA!$M$78</definedName>
    <definedName name="FHD_P_62">[2]DATA_NPA!$M$79</definedName>
    <definedName name="FHD_P_63">[2]DATA_NPA!$M$80</definedName>
    <definedName name="FHD_P_64">[2]DATA_NPA!$M$81</definedName>
    <definedName name="FHD_P_65">[2]DATA_NPA!$M$82</definedName>
    <definedName name="FHD_P_66">[2]DATA_NPA!$M$83</definedName>
    <definedName name="FHD_P_67">[2]DATA_NPA!$M$84</definedName>
    <definedName name="FHD_P_68">[2]DATA_NPA!$M$85</definedName>
    <definedName name="FHD_P_69">[2]DATA_NPA!$M$86</definedName>
    <definedName name="FHD_P_7">[2]DATA_NPA!$M$24</definedName>
    <definedName name="FHD_P_70">[2]DATA_NPA!$M$87</definedName>
    <definedName name="FHD_P_71">[2]DATA_NPA!$M$88</definedName>
    <definedName name="FHD_P_72">[2]DATA_NPA!$M$89</definedName>
    <definedName name="FHD_P_73">[2]DATA_NPA!$M$90</definedName>
    <definedName name="FHD_P_74">[2]DATA_NPA!$M$91</definedName>
    <definedName name="FHD_P_75">[2]DATA_NPA!$M$92</definedName>
    <definedName name="FHD_P_76">[2]DATA_NPA!$M$93</definedName>
    <definedName name="FHD_P_77">[2]DATA_NPA!$M$94</definedName>
    <definedName name="FHD_P_78">[2]DATA_NPA!$M$95</definedName>
    <definedName name="FHD_P_79">[2]DATA_NPA!$M$96</definedName>
    <definedName name="FHD_P_8">[2]DATA_NPA!$M$25</definedName>
    <definedName name="FHD_P_80">[2]DATA_NPA!$M$97</definedName>
    <definedName name="FHD_P_81">[2]DATA_NPA!$M$98</definedName>
    <definedName name="FHD_P_82">[2]DATA_NPA!$M$99</definedName>
    <definedName name="FHD_P_83">[2]DATA_NPA!$M$100</definedName>
    <definedName name="FHD_P_84">[2]DATA_NPA!$M$101</definedName>
    <definedName name="FHD_P_9">[2]DATA_NPA!$M$26</definedName>
    <definedName name="FHD20_NAME_FORM">[2]DATA_FORMS!$C$7</definedName>
    <definedName name="inn">[2]Титульный!$F$33</definedName>
    <definedName name="IP_MAIN_DIFFERENTIATION_EVENTS_FLAG">[2]ИП!$H$11:$H$13</definedName>
    <definedName name="IP_MAIN_END_DATE">[2]ИП!$O$11:$O$13</definedName>
    <definedName name="IP_MAIN_LIST_IP_ID">[2]ИП!$AD$11:$AD$13</definedName>
    <definedName name="IP_MAIN_LIST_NAME_IP">[2]ИП!$G$11:$G$13</definedName>
    <definedName name="IP_MAIN_START_DATE">[2]ИП!$N$11:$N$13</definedName>
    <definedName name="IP_NAME_FORM">[2]DATA_FORMS!$C$32</definedName>
    <definedName name="kind_of_cons" localSheetId="0">[2]TEHSHEET!$R$2:$R$6</definedName>
    <definedName name="kind_of_cons" localSheetId="1">[2]TEHSHEET!$R$2:$R$6</definedName>
    <definedName name="kind_of_cons">[1]TEHSHEET!$R$2:$R$6</definedName>
    <definedName name="kind_of_control_method_filter">[2]TEHSHEET!$L$2:$L$5</definedName>
    <definedName name="kind_of_data_type">[2]TEHSHEET!$P$2:$P$3</definedName>
    <definedName name="kind_of_fuels">[2]TEHSHEET!$BB$2:$BB$29</definedName>
    <definedName name="kind_of_heat_transfer" localSheetId="0">[2]TEHSHEET!$O$2:$O$12</definedName>
    <definedName name="kind_of_heat_transfer" localSheetId="1">[2]TEHSHEET!$O$2:$O$12</definedName>
    <definedName name="kind_of_heat_transfer">[1]TEHSHEET!$O$2:$O$12</definedName>
    <definedName name="kind_of_NDS">[2]TEHSHEET!$H$2:$H$7</definedName>
    <definedName name="kind_of_org_type">[2]TEHSHEET!$AZ$2:$AZ$5</definedName>
    <definedName name="kind_of_power_te_unit">[2]TEHSHEET!$J$11:$J$12</definedName>
    <definedName name="kind_of_purchase_method">[2]TEHSHEET!$K$11:$K$13</definedName>
    <definedName name="kind_of_scheme_in" localSheetId="0">[2]TEHSHEET!$Q$2:$Q$5</definedName>
    <definedName name="kind_of_scheme_in" localSheetId="1">[2]TEHSHEET!$Q$2:$Q$5</definedName>
    <definedName name="kind_of_scheme_in">[1]TEHSHEET!$Q$2:$Q$5</definedName>
    <definedName name="kind_of_volume_te_unit">[2]TEHSHEET!$J$15:$J$16</definedName>
    <definedName name="KNE_NAME_FORM">[2]DATA_FORMS!$C$8</definedName>
    <definedName name="kpp">[2]Титульный!$F$34</definedName>
    <definedName name="NameTemplatesInListMO">[2]TEHSHEET!$K$45</definedName>
    <definedName name="NameTemplatesInTitle">[2]TEHSHEET!$J$45</definedName>
    <definedName name="NameTemplatesInTitleList">[2]TEHSHEET!$J$46:$J$53</definedName>
    <definedName name="OFFER_METHOD">[2]Предложение!$K$24:$K$82</definedName>
    <definedName name="org" localSheetId="0">[2]Титульный!$F$31</definedName>
    <definedName name="org" localSheetId="1">[2]Титульный!$F$31</definedName>
    <definedName name="org">[1]Титульный!$F$31</definedName>
    <definedName name="ORG_INFO_NAME_FORM">[2]DATA_FORMS!$C$4</definedName>
    <definedName name="ORG_INFO_P_NOTE_MAIN">[2]DATA_NPA!$N$3</definedName>
    <definedName name="ORG_VD_NAME_FORM">[2]DATA_FORMS!$C$31</definedName>
    <definedName name="pDel_P_PROCEDURE_TC">'Порядок ТП'!$C$26:$C$42</definedName>
    <definedName name="PeriodIsEmptyList">[2]TEHSHEET!$I$46:$I$53</definedName>
    <definedName name="pHeader_ver_P_PROCEDURE_TC">'Порядок ТП'!$A$21:$A$42</definedName>
    <definedName name="pIns_P_PROCEDURE_TC_1">'Порядок ТП'!$E$28</definedName>
    <definedName name="pIns_P_PROCEDURE_TC_2">'Порядок ТП'!$E$32</definedName>
    <definedName name="pIns_P_PROCEDURE_TC_3">'Порядок ТП'!$E$36</definedName>
    <definedName name="pIns_P_PROCEDURE_TC_4">'Порядок ТП'!$E$39</definedName>
    <definedName name="pIns_P_PROCEDURE_TC_5">'Порядок ТП'!$E$42</definedName>
    <definedName name="pIns_PT_VTAR_E_COLDVSNA">'ХВС. Т-подкл'!$T$80</definedName>
    <definedName name="pIns_ver_COLDVSNA_TARIFF_E_COLDVSNA">'ХВС. Т-подкл'!$BB$41</definedName>
    <definedName name="PROCEDURE_TC_NAME_FORM" localSheetId="0">[2]DATA_FORMS!$C$30</definedName>
    <definedName name="PROCEDURE_TC_NAME_FORM" localSheetId="1">[2]DATA_FORMS!$C$30</definedName>
    <definedName name="PROCEDURE_TC_NAME_FORM">[1]DATA_FORMS!$C$30</definedName>
    <definedName name="pt_cs_13">'ХВС. Т-подкл'!$48:$60</definedName>
    <definedName name="pt_cs_30">'ХВС. Т-подкл'!$65:$77</definedName>
    <definedName name="PT_DIFFERENTIATION_CS" localSheetId="0">'[2]Перечень тарифов'!$AL$12:$AL$126</definedName>
    <definedName name="PT_DIFFERENTIATION_CS" localSheetId="1">'[2]Перечень тарифов'!$AL$12:$AL$126</definedName>
    <definedName name="PT_DIFFERENTIATION_CS">'[1]Перечень тарифов'!$AL$12:$AL$122</definedName>
    <definedName name="PT_DIFFERENTIATION_CS_ID" localSheetId="0">'[2]Перечень тарифов'!$AF$12:$AF$126</definedName>
    <definedName name="PT_DIFFERENTIATION_CS_ID" localSheetId="1">'[2]Перечень тарифов'!$AF$12:$AF$126</definedName>
    <definedName name="PT_DIFFERENTIATION_CS_ID">'[1]Перечень тарифов'!$AF$12:$AF$122</definedName>
    <definedName name="PT_DIFFERENTIATION_IST_TE" localSheetId="0">'[2]Перечень тарифов'!$AM$12:$AM$126</definedName>
    <definedName name="PT_DIFFERENTIATION_IST_TE" localSheetId="1">'[2]Перечень тарифов'!$AM$12:$AM$126</definedName>
    <definedName name="PT_DIFFERENTIATION_IST_TE">'[1]Перечень тарифов'!$AM$12:$AM$122</definedName>
    <definedName name="PT_DIFFERENTIATION_IST_TE_ID" localSheetId="0">'[2]Перечень тарифов'!$AG$12:$AG$126</definedName>
    <definedName name="PT_DIFFERENTIATION_IST_TE_ID" localSheetId="1">'[2]Перечень тарифов'!$AG$12:$AG$126</definedName>
    <definedName name="PT_DIFFERENTIATION_IST_TE_ID">'[1]Перечень тарифов'!$AG$12:$AG$122</definedName>
    <definedName name="PT_DIFFERENTIATION_NTAR" localSheetId="0">'[2]Перечень тарифов'!$AJ$12:$AJ$126</definedName>
    <definedName name="PT_DIFFERENTIATION_NTAR" localSheetId="1">'[2]Перечень тарифов'!$AJ$12:$AJ$126</definedName>
    <definedName name="PT_DIFFERENTIATION_NTAR">'[1]Перечень тарифов'!$AJ$12:$AJ$122</definedName>
    <definedName name="PT_DIFFERENTIATION_NTAR_ID" localSheetId="0">'[2]Перечень тарифов'!$AD$12:$AD$126</definedName>
    <definedName name="PT_DIFFERENTIATION_NTAR_ID" localSheetId="1">'[2]Перечень тарифов'!$AD$12:$AD$126</definedName>
    <definedName name="PT_DIFFERENTIATION_NTAR_ID">'[1]Перечень тарифов'!$AD$12:$AD$122</definedName>
    <definedName name="PT_DIFFERENTIATION_NUM_CS" localSheetId="0">'[2]Перечень тарифов'!$AP$12:$AP$126</definedName>
    <definedName name="PT_DIFFERENTIATION_NUM_CS" localSheetId="1">'[2]Перечень тарифов'!$AP$12:$AP$126</definedName>
    <definedName name="PT_DIFFERENTIATION_NUM_CS">'[1]Перечень тарифов'!$AP$12:$AP$122</definedName>
    <definedName name="PT_DIFFERENTIATION_NUM_IST_TE" localSheetId="0">'[2]Перечень тарифов'!$AQ$12:$AQ$126</definedName>
    <definedName name="PT_DIFFERENTIATION_NUM_IST_TE" localSheetId="1">'[2]Перечень тарифов'!$AQ$12:$AQ$126</definedName>
    <definedName name="PT_DIFFERENTIATION_NUM_IST_TE">'[1]Перечень тарифов'!$AQ$12:$AQ$122</definedName>
    <definedName name="PT_DIFFERENTIATION_NUM_NTAR" localSheetId="0">'[2]Перечень тарифов'!$AN$12:$AN$126</definedName>
    <definedName name="PT_DIFFERENTIATION_NUM_NTAR" localSheetId="1">'[2]Перечень тарифов'!$AN$12:$AN$126</definedName>
    <definedName name="PT_DIFFERENTIATION_NUM_NTAR">'[1]Перечень тарифов'!$AN$12:$AN$122</definedName>
    <definedName name="PT_DIFFERENTIATION_NUM_TER" localSheetId="0">'[2]Перечень тарифов'!$AO$12:$AO$126</definedName>
    <definedName name="PT_DIFFERENTIATION_NUM_TER" localSheetId="1">'[2]Перечень тарифов'!$AO$12:$AO$126</definedName>
    <definedName name="PT_DIFFERENTIATION_NUM_TER">'[1]Перечень тарифов'!$AO$12:$AO$122</definedName>
    <definedName name="PT_DIFFERENTIATION_TER" localSheetId="0">'[2]Перечень тарифов'!$AK$12:$AK$126</definedName>
    <definedName name="PT_DIFFERENTIATION_TER" localSheetId="1">'[2]Перечень тарифов'!$AK$12:$AK$126</definedName>
    <definedName name="PT_DIFFERENTIATION_TER">'[1]Перечень тарифов'!$AK$12:$AK$122</definedName>
    <definedName name="PT_DIFFERENTIATION_TER_ID" localSheetId="0">'[2]Перечень тарифов'!$AE$12:$AE$126</definedName>
    <definedName name="PT_DIFFERENTIATION_TER_ID" localSheetId="1">'[2]Перечень тарифов'!$AE$12:$AE$126</definedName>
    <definedName name="PT_DIFFERENTIATION_TER_ID">'[1]Перечень тарифов'!$AE$12:$AE$122</definedName>
    <definedName name="PT_DIFFERENTIATION_VTAR">'[2]Перечень тарифов'!$AH$12:$AH$126</definedName>
    <definedName name="PT_DIFFERENTIATION_VTAR_ID">'[2]Перечень тарифов'!$AC$12:$AC$126</definedName>
    <definedName name="pt_ntar_13">'ХВС. Т-подкл'!$46:$62</definedName>
    <definedName name="pt_ntar_26">'ХВС. Т-подкл'!$63:$79</definedName>
    <definedName name="PT_P_FORM_COLDVSNA_4_NAME_FORM">[2]DATA_FORMS!$C$17</definedName>
    <definedName name="PT_P_FORM_COLDVSNA_5_NAME_FORM">[2]DATA_FORMS!$C$18</definedName>
    <definedName name="PT_P_FORM_HEAT_4_NAME_FORM">[2]DATA_FORMS!$C$9</definedName>
    <definedName name="PT_P_FORM_HEAT_5_NAME_FORM">[2]DATA_FORMS!$C$10</definedName>
    <definedName name="PT_P_FORM_HEAT_6_NAME_FORM">[2]DATA_FORMS!$C$11</definedName>
    <definedName name="PT_P_FORM_HEAT_7_NAME_FORM" localSheetId="0">[2]DATA_FORMS!$C$12</definedName>
    <definedName name="PT_P_FORM_HEAT_7_NAME_FORM" localSheetId="1">[2]DATA_FORMS!$C$12</definedName>
    <definedName name="PT_P_FORM_HEAT_7_NAME_FORM">[1]DATA_FORMS!$C$12</definedName>
    <definedName name="PT_P_FORM_HOTVSNA_4_NAME_FORM">[2]DATA_FORMS!$C$21</definedName>
    <definedName name="PT_P_FORM_HOTVSNA_5_NAME_FORM">[2]DATA_FORMS!$C$22</definedName>
    <definedName name="PT_P_FORM_VOTV_4_NAME_FORM">[2]DATA_FORMS!$C$25</definedName>
    <definedName name="PT_P_FORM_VOTV_5_NAME_FORM">[2]DATA_FORMS!$C$26</definedName>
    <definedName name="PT_R_FORM_COLDVSNA_16_NAME_FORM">[2]DATA_FORMS!$C$19</definedName>
    <definedName name="PT_R_FORM_COLDVSNA_17_NAME_FORM">[2]DATA_FORMS!$C$20</definedName>
    <definedName name="PT_R_FORM_HEAT_21_NAME_FORM">[2]DATA_FORMS!$C$13</definedName>
    <definedName name="PT_R_FORM_HEAT_22_NAME_FORM">[2]DATA_FORMS!$C$14</definedName>
    <definedName name="PT_R_FORM_HEAT_23_NAME_FORM">[2]DATA_FORMS!$C$15</definedName>
    <definedName name="PT_R_FORM_HEAT_24_NAME_FORM" localSheetId="0">[2]DATA_FORMS!$C$16</definedName>
    <definedName name="PT_R_FORM_HEAT_24_NAME_FORM" localSheetId="1">[2]DATA_FORMS!$C$16</definedName>
    <definedName name="PT_R_FORM_HEAT_24_NAME_FORM">[1]DATA_FORMS!$C$16</definedName>
    <definedName name="PT_R_FORM_HOTVSNA_16_NAME_FORM">[2]DATA_FORMS!$C$23</definedName>
    <definedName name="PT_R_FORM_HOTVSNA_17_NAME_FORM">[2]DATA_FORMS!$C$24</definedName>
    <definedName name="PT_R_FORM_VOTV_16_NAME_FORM">[2]DATA_FORMS!$C$27</definedName>
    <definedName name="PT_R_FORM_VOTV_17_NAME_FORM">[2]DATA_FORMS!$C$28</definedName>
    <definedName name="pt_ter_13">'ХВС. Т-подкл'!$47:$61</definedName>
    <definedName name="pt_ter_30">'ХВС. Т-подкл'!$64:$78</definedName>
    <definedName name="PURCH_NAME_FORM">[2]DATA_FORMS!$C$29</definedName>
    <definedName name="QRE_METHOD_LIST">[2]TEHSHEET!$AZ$8:$AZ$10</definedName>
    <definedName name="QUARTER">[2]TEHSHEET!$F$2:$F$5</definedName>
    <definedName name="region_name">[2]Титульный!$F$7</definedName>
    <definedName name="ROIV_INFO_LIST">[2]TEHSHEET!$AZ$97:$AZ$99</definedName>
    <definedName name="ROIV_INFO_NAME">'[2]Орган регулирования'!$F$12</definedName>
    <definedName name="StartDateList">[2]TEHSHEET!$G$46:$G$53</definedName>
    <definedName name="TEMPLATE_DATA_POINT_FHD">[2]DATA_NPA!$T$18:$W$146</definedName>
    <definedName name="TEMPLATE_GROUP" localSheetId="0">[2]TEHSHEET!$E$45</definedName>
    <definedName name="TEMPLATE_GROUP" localSheetId="1">[2]TEHSHEET!$E$45</definedName>
    <definedName name="TEMPLATE_GROUP">[1]TEHSHEET!$E$45</definedName>
    <definedName name="TEMPLATE_NAME_FORM_LIST">[2]DATA_FORMS!$D$3:$H$35</definedName>
    <definedName name="TEMPLATE_NOTE_POINT_FHD">[2]DATA_NPA!$Z$18:$AD$146</definedName>
    <definedName name="TEMPLATE_NUMBER_FORM_LIST">[2]DATA_FORMS!$D$2:$H$2</definedName>
    <definedName name="TEMPLATE_NUMBER_POINT_FHD">[2]DATA_NPA!$O$18:$S$146</definedName>
    <definedName name="TEMPLATE_ORG_DATA_POINT">[2]DATA_NPA!$Z$3:$AD$9</definedName>
    <definedName name="TEMPLATE_SPHERE" localSheetId="0">[2]TEHSHEET!$E$36</definedName>
    <definedName name="TEMPLATE_SPHERE" localSheetId="1">[2]TEHSHEET!$E$36</definedName>
    <definedName name="TEMPLATE_SPHERE">[1]TEHSHEET!$E$36</definedName>
    <definedName name="TEMPLATE_SPHERE_LIST">[2]DATA_FORMS!$D$1:$H$1</definedName>
    <definedName name="TEMPLATE_SPHERE_LIST_FOR_NOTE">[2]DATA_NPA!$Z$2:$AD$2</definedName>
    <definedName name="TEMPLATE_SPHERE_RUS" localSheetId="0">[2]TEHSHEET!$F$36</definedName>
    <definedName name="TEMPLATE_SPHERE_RUS" localSheetId="1">[2]TEHSHEET!$F$36</definedName>
    <definedName name="TEMPLATE_SPHERE_RUS">[1]TEHSHEET!$F$36</definedName>
    <definedName name="TEMPLATE_SPHERE_RUS_2">[2]TEHSHEET!$G$36</definedName>
    <definedName name="TERMS_NAME_FORM">[2]DATA_FORMS!$C$5</definedName>
    <definedName name="TERMS_P_1">[2]DATA_NPA!$M$148</definedName>
    <definedName name="TERRITORY_LIST_ID">'[2]Список территорий'!$F$11:$F$15</definedName>
    <definedName name="TERRITORY_MR_LIST">'[2]Список территорий'!$G$11:$G$15</definedName>
    <definedName name="TITLE_DATE_CHANGE_PERIOD">[2]Титульный!$F$19</definedName>
    <definedName name="TITLE_DATE_FIL">[2]Титульный!$F$13</definedName>
    <definedName name="TITLE_DATE_PR" localSheetId="0">[2]Титульный!$F$21</definedName>
    <definedName name="TITLE_DATE_PR" localSheetId="1">[2]Титульный!$F$21</definedName>
    <definedName name="TITLE_DATE_PR">[1]Титульный!$F$21</definedName>
    <definedName name="TITLE_DATE_PR_CHANGE" localSheetId="0">[2]Титульный!$F$26</definedName>
    <definedName name="TITLE_DATE_PR_CHANGE" localSheetId="1">[2]Титульный!$F$26</definedName>
    <definedName name="TITLE_DATE_PR_CHANGE">[1]Титульный!$F$26</definedName>
    <definedName name="TITLE_DIFFERENTIATION_TYPE">[2]Титульный!$F$41</definedName>
    <definedName name="TITLE_FIL_YEAR">[2]Титульный!$F$14</definedName>
    <definedName name="TITLE_IP_DETAILED_METHOD_LIST">[2]TEHSHEET!$AZ$15:$AZ$17</definedName>
    <definedName name="TITLE_IST_PUB" localSheetId="0">[2]Титульный!$F$24</definedName>
    <definedName name="TITLE_IST_PUB" localSheetId="1">[2]Титульный!$F$24</definedName>
    <definedName name="TITLE_IST_PUB">[1]Титульный!$F$24</definedName>
    <definedName name="TITLE_IST_PUB_CHANGE" localSheetId="0">[2]Титульный!$F$29</definedName>
    <definedName name="TITLE_IST_PUB_CHANGE" localSheetId="1">[2]Титульный!$F$29</definedName>
    <definedName name="TITLE_IST_PUB_CHANGE">[1]Титульный!$F$29</definedName>
    <definedName name="TITLE_NAME_OR_PR" localSheetId="0">[2]Титульный!$F$23</definedName>
    <definedName name="TITLE_NAME_OR_PR" localSheetId="1">[2]Титульный!$F$23</definedName>
    <definedName name="TITLE_NAME_OR_PR">[1]Титульный!$F$23</definedName>
    <definedName name="TITLE_NAME_OR_PR_CHANGE" localSheetId="0">[2]Титульный!$F$28</definedName>
    <definedName name="TITLE_NAME_OR_PR_CHANGE" localSheetId="1">[2]Титульный!$F$28</definedName>
    <definedName name="TITLE_NAME_OR_PR_CHANGE">[1]Титульный!$F$28</definedName>
    <definedName name="TITLE_NAME_ROIV">[2]Титульный!#REF!</definedName>
    <definedName name="TITLE_NUMBER_PR" localSheetId="0">[2]Титульный!$F$22</definedName>
    <definedName name="TITLE_NUMBER_PR" localSheetId="1">[2]Титульный!$F$22</definedName>
    <definedName name="TITLE_NUMBER_PR">[1]Титульный!$F$22</definedName>
    <definedName name="TITLE_NUMBER_PR_CHANGE" localSheetId="0">[2]Титульный!$F$27</definedName>
    <definedName name="TITLE_NUMBER_PR_CHANGE" localSheetId="1">[2]Титульный!$F$27</definedName>
    <definedName name="TITLE_NUMBER_PR_CHANGE">[1]Титульный!$F$27</definedName>
    <definedName name="TITLE_PERIOD_END">[2]Титульный!$F$12</definedName>
    <definedName name="TITLE_PERIOD_START">[2]Титульный!$F$11</definedName>
    <definedName name="TP_NAME_FORM">[2]DATA_FORMS!$C$3</definedName>
    <definedName name="TP_P_A">[2]DATA_NPA!$M$11</definedName>
    <definedName name="TP_P_B">[2]DATA_NPA!$M$12</definedName>
    <definedName name="TP_P_G">[2]DATA_NPA!$M$15</definedName>
    <definedName name="TP_P_NOTE_A">[2]DATA_NPA!$N$11</definedName>
    <definedName name="TP_P_NOTE_B">[2]DATA_NPA!$N$12</definedName>
    <definedName name="TP_P_NOTE_G">[2]DATA_NPA!$N$15</definedName>
    <definedName name="TP_P_NOTE_G_1">[2]DATA_NPA!$N$16</definedName>
    <definedName name="TP_P_NOTE_V">[2]DATA_NPA!$N$13</definedName>
    <definedName name="TP_P_NOTE_V_1">[2]DATA_NPA!$N$14</definedName>
    <definedName name="TP_P_V">[2]DATA_NPA!$M$13</definedName>
    <definedName name="TP_P_V_1">[2]DATA_NPA!$M$14</definedName>
    <definedName name="UNIT_CONNECT_LIST" localSheetId="0">[2]TEHSHEET!$AZ$102:$AZ$104</definedName>
    <definedName name="UNIT_CONNECT_LIST" localSheetId="1">[2]TEHSHEET!$AZ$102:$AZ$104</definedName>
    <definedName name="UNIT_CONNECT_LIST">[1]TEHSHEET!$AZ$102:$AZ$104</definedName>
    <definedName name="version">[2]Инструкция!$B$3</definedName>
    <definedName name="year_list">[2]TEHSHEET!$C$2:$C$6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4" l="1"/>
  <c r="E40" i="4"/>
  <c r="E37" i="4"/>
  <c r="E34" i="4"/>
  <c r="E33" i="4"/>
  <c r="E29" i="4"/>
  <c r="E25" i="4"/>
  <c r="E24" i="4"/>
  <c r="D15" i="4"/>
  <c r="D14" i="4"/>
  <c r="BF80" i="3"/>
  <c r="BF79" i="3"/>
  <c r="BF78" i="3"/>
  <c r="BF77" i="3"/>
  <c r="BF76" i="3"/>
  <c r="BF75" i="3"/>
  <c r="BF74" i="3"/>
  <c r="BF73" i="3"/>
  <c r="BB73" i="3"/>
  <c r="AW73" i="3"/>
  <c r="AU73" i="3"/>
  <c r="Y73" i="3"/>
  <c r="W73" i="3"/>
  <c r="BF69" i="3"/>
  <c r="AW69" i="3"/>
  <c r="BF68" i="3"/>
  <c r="J68" i="3"/>
  <c r="BF67" i="3"/>
  <c r="I67" i="3"/>
  <c r="BF66" i="3"/>
  <c r="BF65" i="3"/>
  <c r="AD65" i="3"/>
  <c r="S65" i="3"/>
  <c r="K69" i="3" s="1"/>
  <c r="S69" i="3" s="1"/>
  <c r="BF64" i="3"/>
  <c r="AD64" i="3"/>
  <c r="S64" i="3"/>
  <c r="BF63" i="3"/>
  <c r="BC63" i="3"/>
  <c r="AD63" i="3"/>
  <c r="S63" i="3"/>
  <c r="BF62" i="3"/>
  <c r="BF61" i="3"/>
  <c r="BF60" i="3"/>
  <c r="BF59" i="3"/>
  <c r="BF58" i="3"/>
  <c r="BF57" i="3"/>
  <c r="BF56" i="3"/>
  <c r="BB56" i="3"/>
  <c r="AW56" i="3"/>
  <c r="AU56" i="3"/>
  <c r="Y56" i="3"/>
  <c r="W56" i="3"/>
  <c r="BF52" i="3"/>
  <c r="AU52" i="3"/>
  <c r="BF51" i="3"/>
  <c r="J51" i="3"/>
  <c r="BF50" i="3"/>
  <c r="I50" i="3"/>
  <c r="BF49" i="3"/>
  <c r="BF48" i="3"/>
  <c r="AD48" i="3"/>
  <c r="S48" i="3"/>
  <c r="K52" i="3" s="1"/>
  <c r="S52" i="3" s="1"/>
  <c r="BF47" i="3"/>
  <c r="AD47" i="3"/>
  <c r="S47" i="3"/>
  <c r="BF46" i="3"/>
  <c r="BC46" i="3"/>
  <c r="AD46" i="3"/>
  <c r="S46" i="3"/>
  <c r="AW45" i="3"/>
  <c r="AX45" i="3" s="1"/>
  <c r="AY45" i="3" s="1"/>
  <c r="BA45" i="3" s="1"/>
  <c r="BB45" i="3" s="1"/>
  <c r="BC45" i="3" s="1"/>
  <c r="U45" i="3"/>
  <c r="V45" i="3" s="1"/>
  <c r="W45" i="3" s="1"/>
  <c r="X45" i="3" s="1"/>
  <c r="Y45" i="3" s="1"/>
  <c r="Z45" i="3" s="1"/>
  <c r="AA45" i="3" s="1"/>
  <c r="AC45" i="3" s="1"/>
  <c r="AD45" i="3" s="1"/>
  <c r="AD37" i="3"/>
  <c r="V37" i="3"/>
  <c r="AD36" i="3"/>
  <c r="V36" i="3"/>
  <c r="AD34" i="3"/>
  <c r="V34" i="3"/>
  <c r="AD33" i="3"/>
  <c r="V33" i="3"/>
  <c r="AD32" i="3"/>
  <c r="V32" i="3"/>
  <c r="AD31" i="3"/>
  <c r="V31" i="3"/>
  <c r="S29" i="3"/>
  <c r="S28" i="3"/>
  <c r="BF18" i="3"/>
  <c r="BF17" i="3"/>
  <c r="BF16" i="3"/>
  <c r="BF15" i="3"/>
  <c r="BF14" i="3"/>
  <c r="BF13" i="3"/>
  <c r="BF12" i="3"/>
  <c r="BB12" i="3"/>
  <c r="AW12" i="3"/>
  <c r="AU12" i="3"/>
  <c r="Y12" i="3"/>
  <c r="W12" i="3"/>
  <c r="BF8" i="3"/>
  <c r="BF7" i="3"/>
  <c r="J7" i="3"/>
  <c r="BF6" i="3"/>
  <c r="I6" i="3"/>
  <c r="BF5" i="3"/>
  <c r="BF4" i="3"/>
  <c r="AD4" i="3"/>
  <c r="S4" i="3"/>
  <c r="K8" i="3" s="1"/>
  <c r="S8" i="3" s="1"/>
  <c r="BF3" i="3"/>
  <c r="AD3" i="3"/>
  <c r="S3" i="3"/>
  <c r="BF2" i="3"/>
  <c r="BC2" i="3"/>
  <c r="AD2" i="3"/>
  <c r="S2" i="3"/>
</calcChain>
</file>

<file path=xl/sharedStrings.xml><?xml version="1.0" encoding="utf-8"?>
<sst xmlns="http://schemas.openxmlformats.org/spreadsheetml/2006/main" count="295" uniqueCount="121">
  <si>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</si>
  <si>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</si>
  <si>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</si>
  <si>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</si>
  <si>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SCHEME</t>
  </si>
  <si>
    <t>да</t>
  </si>
  <si>
    <t>нет</t>
  </si>
  <si>
    <t>Добавить строку</t>
  </si>
  <si>
    <t>Добавить централизованную систему для дифференциации</t>
  </si>
  <si>
    <t>Добавить территорию для дифференциации</t>
  </si>
  <si>
    <t>PERIOD_FROM_FIRST_ROW</t>
  </si>
  <si>
    <t>FLAG_BLOCK_COLUMN</t>
  </si>
  <si>
    <t>FLAG_START_DATE</t>
  </si>
  <si>
    <t>FLAG_ETC_PERIOD</t>
  </si>
  <si>
    <t>FLAG</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</si>
  <si>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</si>
  <si>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</si>
  <si>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</si>
  <si>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</si>
  <si>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</si>
  <si>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Параметры формы</t>
  </si>
  <si>
    <t>Описание параметров формы</t>
  </si>
  <si>
    <t>№ п/п</t>
  </si>
  <si>
    <t>Наличие других периодов действия тарифа</t>
  </si>
  <si>
    <t>Величина и срок действия тарифа</t>
  </si>
  <si>
    <t>Добавить срок действия</t>
  </si>
  <si>
    <t>ID_TER</t>
  </si>
  <si>
    <t>ID_CS</t>
  </si>
  <si>
    <t>ID_IST_TE</t>
  </si>
  <si>
    <t>NUM_NTAR</t>
  </si>
  <si>
    <t>NUM_TER</t>
  </si>
  <si>
    <t>NUM_CS</t>
  </si>
  <si>
    <t>NUM_IST_TE</t>
  </si>
  <si>
    <t>NUM_SCHEME</t>
  </si>
  <si>
    <t>NUM_GC</t>
  </si>
  <si>
    <t>NUM_TN</t>
  </si>
  <si>
    <t>с НДС</t>
  </si>
  <si>
    <t>без НДС</t>
  </si>
  <si>
    <t>дата начала</t>
  </si>
  <si>
    <t>дата окончания</t>
  </si>
  <si>
    <t>1</t>
  </si>
  <si>
    <t>2</t>
  </si>
  <si>
    <t/>
  </si>
  <si>
    <t>×</t>
  </si>
  <si>
    <t>Добавить наименование тарифа</t>
  </si>
  <si>
    <t>x</t>
  </si>
  <si>
    <t>наименование НПА</t>
  </si>
  <si>
    <t>контактный телефон службы</t>
  </si>
  <si>
    <t>адрес службы</t>
  </si>
  <si>
    <t>график работы службы</t>
  </si>
  <si>
    <t>c 01:03 до 18:55</t>
  </si>
  <si>
    <t>Наименование параметра</t>
  </si>
  <si>
    <t>Информация</t>
  </si>
  <si>
    <t>Ссылка на документ</t>
  </si>
  <si>
    <t>Информация о размещении данных на сайте регулируемой организации</t>
  </si>
  <si>
    <t>1.1</t>
  </si>
  <si>
    <t>дата размещения информации</t>
  </si>
  <si>
    <t>Дата размещения информации указывается в виде «ДД.ММ.ГГГГ».</t>
  </si>
  <si>
    <t>1.2</t>
  </si>
  <si>
    <t>адрес страницы сайта в сети «Интернет» и ссылка на документ</t>
  </si>
  <si>
    <t>В колонке «Информация» указывается адрес страницы сайта в сети «Интернет», на которой размещена информация._x000D_
В колонке «Ссылка на документ» указывается ссылка на скриншот страницы сайта в сети «Интернет», предварительно загруженный в хранилище файлов ФГИС ЕИАС, на которой размещена информация.</t>
  </si>
  <si>
    <t>Указывается ссылка на документ, предварительно загруженный в хранилище файлов ФГИС ЕИАС.</t>
  </si>
  <si>
    <t>3.1</t>
  </si>
  <si>
    <t xml:space="preserve">Указывается ссылка на документ, предварительно загруженный в хранилище файлов ФГИС ЕИАС._x000D_
В случае наличия дополнительных сведений информация по ним указывается в отдельных строках._x000D_
</t>
  </si>
  <si>
    <t>Добавить сведения</t>
  </si>
  <si>
    <t>4.1</t>
  </si>
  <si>
    <t>В колонке «Информация» указывается полное наименование и реквизиты НПА._x000D_
В случае наличия нескольких НПА каждое из них указывается в отдельной строке.</t>
  </si>
  <si>
    <t>4.2</t>
  </si>
  <si>
    <t>5.1</t>
  </si>
  <si>
    <t>5.1.1</t>
  </si>
  <si>
    <t>Указывается номер контактного телефона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номеров телефонов, информация по каждому из них указывается в отдельной строке.</t>
  </si>
  <si>
    <t>8 (3462)52-43-33</t>
  </si>
  <si>
    <t>3</t>
  </si>
  <si>
    <t>5.2</t>
  </si>
  <si>
    <t>5.2.1</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</si>
  <si>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ФИАС._x000D_
В случае наличия нескольких служб и (или) адресов, информация по каждому из них указывается в отдельной строке.</t>
  </si>
  <si>
    <t>4</t>
  </si>
  <si>
    <t>5.3</t>
  </si>
  <si>
    <t>5.3.1</t>
  </si>
  <si>
    <t>Указывается график работы службы, ответственной за прием и обработку заявок о подключении к централизованной системе теплоснабжения. _x000D_
В случае наличия нескольких служб и (или) графиков работы, информация по каждому из них указывается в отдельной строке.</t>
  </si>
  <si>
    <t>5</t>
  </si>
  <si>
    <t>&lt;1&gt;</t>
  </si>
  <si>
    <t>Наименование централизованной системы холодного водоснабжения</t>
  </si>
  <si>
    <t>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водоснабжения._x000D_
В случае дифференциации тарифов по централизованным системам холодного водоснабжения информация по ним указывается в отдельных строках.</t>
  </si>
  <si>
    <t>В колонке "Параметр дифференциации тарифа/Заявитель" указывается наименование категории потребителей/заявителя, к которой относится тариф._x000D_
Даты начала и окончания указываются в виде "ДД.ММ.ГГГГ"._x000D_
В случае отсутствия даты окончания тарифа в колонке "Дата окончания" указывается "Нет"._x000D_
В случае дифференциации по категориям потребителей/заявителям, подключаемой нагрузке, диапазону диаметров, протяженности, условиям прокладки водопроводной сети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</si>
  <si>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условия прокладки сетей</t>
  </si>
  <si>
    <t>Добавить протяженность водопроводной сети</t>
  </si>
  <si>
    <t>Добавить диапазон диаметров водопроводной сети</t>
  </si>
  <si>
    <t>Добавить подключаемую нагрузку</t>
  </si>
  <si>
    <t>DIAMETERS_2</t>
  </si>
  <si>
    <t>Параметр дифференциации тарифа/Заявитель/Наименование объекта/Адрес</t>
  </si>
  <si>
    <t>Подключаемая нагрузка водопроводной сети,_x000D_
куб. м/сут</t>
  </si>
  <si>
    <t>Диапазон диаметров водопроводной сети,_x000D_
мм</t>
  </si>
  <si>
    <t>Протяженность водопроводной сети,_x000D_
км</t>
  </si>
  <si>
    <t>Условия прокладки сетей</t>
  </si>
  <si>
    <t>Ставка тарифа за подключаемую нагрузку водопроводной сети,_x000D_
тыс. руб./куб. м в сутки</t>
  </si>
  <si>
    <t>Ставка тарифа за протяженность водопроводной сети диаметром d,_x000D_
тыс. руб./км</t>
  </si>
  <si>
    <t>Срок действия тарифов</t>
  </si>
  <si>
    <t>pt_ntar_13</t>
  </si>
  <si>
    <t>pt_ter_13</t>
  </si>
  <si>
    <t>pt_cs_13</t>
  </si>
  <si>
    <t>pt_ist_te_13</t>
  </si>
  <si>
    <t>Тариф на подключение (технологическое присоединение) к централизованной системе холодного водоснабжения на территории муниципального образования городское поселение Барсово Сургутского муниципального района</t>
  </si>
  <si>
    <t>pt_ntar_26</t>
  </si>
  <si>
    <t>pt_ter_30</t>
  </si>
  <si>
    <t>pt_cs_30</t>
  </si>
  <si>
    <t>Тариф на подключение (технологическое присоединение) к централизованной системе холодного водоснабжения для Муниципального автономного учреждения Сургутского района «Историко-культурный научно-производственный центр «Барсова Гора»</t>
  </si>
  <si>
    <t>от 101 мм до 150 мм включительно</t>
  </si>
  <si>
    <t>открытый способ прокладки, материал труб-полиэтилен</t>
  </si>
  <si>
    <t>https://www.surgutgts.ru/podklyuchenie/</t>
  </si>
  <si>
    <t>https://portal.eias.ru/Portal/DownloadPage.aspx?type=12&amp;guid=1af1d47a-c000-445b-b54a-c99f229b27ef</t>
  </si>
  <si>
    <t>https://portal.eias.ru/Portal/DownloadPage.aspx?type=12&amp;guid=98c0c003-920f-4676-9bf6-497912ff9a04</t>
  </si>
  <si>
    <t>Для Юридических лиц: 1.заявка на подключение; 2. приложение к заявке (перечень документов, указанный к приложению является исчерпывающим).</t>
  </si>
  <si>
    <t>https://portal.eias.ru/Portal/DownloadPage.aspx?type=12&amp;guid=f950546b-710b-49a7-9a9e-8f694dbcd5cb</t>
  </si>
  <si>
    <t>3.2</t>
  </si>
  <si>
    <t>Для Физических лиц: 1.заявка на подключение; 2. приложение к заявке (перечень документов, указанный к приложению является исчерпывающим).</t>
  </si>
  <si>
    <t>https://portal.eias.ru/Portal/DownloadPage.aspx?type=12&amp;guid=f0f2205a-eeac-4b68-96bf-2e8fb2486e12</t>
  </si>
  <si>
    <t>Федеральным законом от 07.12.2011 №416-ФЗ «О водоснабжении и водоотведении»</t>
  </si>
  <si>
    <t>Правила подключения (технологического присоединения) объектов капитального строительства к централизованным системам горячего водоснабжения, холодного водоснабжения и (или) водоотведения» утвержденные Постановлением Правительства РФ от 30.11.2021 №2130;
"О порядке подключения к системам теплоснабжения и о внесении изменений в некоторые акты Правительства Российской Федерации"</t>
  </si>
  <si>
    <t xml:space="preserve"> Ханты-Мансийский автономный округ - Югра,  г. Сургут, улица Маяковского,  здание 15</t>
  </si>
  <si>
    <t>пн.-пт.: с 09:00 до 17:12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</si>
</sst>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dd\.mm\.yyyy"/>
  </numFmts>
  <fonts count="27">
    <font>
      <sz val="11"/>
      <color theme="1"/>
      <name val="Calibri"/>
      <family val="2"/>
      <scheme val="minor"/>
    </font>
    <font>
      <sz val="9"/>
      <color theme="0"/>
      <name val="Tahoma"/>
      <family val="2"/>
      <charset val="204"/>
    </font>
    <font>
      <sz val="11"/>
      <color theme="0"/>
      <name val="Webdings2"/>
    </font>
    <font>
      <sz val="11"/>
      <name val="Webdings2"/>
    </font>
    <font>
      <sz val="9"/>
      <name val="Tahoma"/>
      <family val="2"/>
      <charset val="204"/>
    </font>
    <font>
      <sz val="1"/>
      <color theme="0"/>
      <name val="Tahoma"/>
      <family val="2"/>
      <charset val="204"/>
    </font>
    <font>
      <sz val="8"/>
      <name val="Tahoma"/>
      <family val="2"/>
      <charset val="204"/>
    </font>
    <font>
      <sz val="11"/>
      <color theme="0"/>
      <name val="Wingdings 2"/>
      <family val="1"/>
      <charset val="2"/>
    </font>
    <font>
      <sz val="11"/>
      <color rgb="FFBCBCBC"/>
      <name val="Wingdings 2"/>
      <family val="1"/>
      <charset val="2"/>
    </font>
    <font>
      <sz val="9"/>
      <color rgb="FF000080"/>
      <name val="Tahoma"/>
      <family val="2"/>
      <charset val="204"/>
    </font>
    <font>
      <b/>
      <sz val="9"/>
      <color rgb="FF000080"/>
      <name val="Tahoma"/>
      <family val="2"/>
      <charset val="204"/>
    </font>
    <font>
      <b/>
      <sz val="1"/>
      <color theme="0"/>
      <name val="Tahoma"/>
      <family val="2"/>
      <charset val="204"/>
    </font>
    <font>
      <sz val="1"/>
      <color theme="0"/>
      <name val="Webdings2"/>
    </font>
    <font>
      <sz val="1"/>
      <color theme="0"/>
      <name val="Wingdings 2"/>
      <family val="1"/>
      <charset val="2"/>
    </font>
    <font>
      <sz val="1"/>
      <name val="Tahoma"/>
      <family val="2"/>
      <charset val="204"/>
    </font>
    <font>
      <sz val="10"/>
      <name val="Tahoma"/>
      <family val="2"/>
      <charset val="204"/>
    </font>
    <font>
      <b/>
      <sz val="9"/>
      <name val="Tahoma"/>
      <family val="2"/>
      <charset val="204"/>
    </font>
    <font>
      <sz val="15"/>
      <color rgb="FF000000"/>
      <name val="Tahoma"/>
      <family val="2"/>
      <charset val="204"/>
    </font>
    <font>
      <sz val="1"/>
      <color rgb="FFBCBCBC"/>
      <name val="Tahoma"/>
      <family val="2"/>
      <charset val="204"/>
    </font>
    <font>
      <sz val="9"/>
      <color rgb="FFBCBCBC"/>
      <name val="Tahoma"/>
      <family val="2"/>
      <charset val="204"/>
    </font>
    <font>
      <sz val="14"/>
      <color rgb="FFBCBCBC"/>
      <name val="Calibri"/>
      <family val="2"/>
      <charset val="204"/>
    </font>
    <font>
      <u/>
      <sz val="9"/>
      <color rgb="FF333399"/>
      <name val="Tahoma"/>
      <family val="2"/>
      <charset val="204"/>
    </font>
    <font>
      <b/>
      <sz val="9"/>
      <color rgb="FF0070C0"/>
      <name val="Tahoma"/>
      <family val="2"/>
      <charset val="204"/>
    </font>
    <font>
      <u/>
      <sz val="9"/>
      <color theme="10"/>
      <name val="Tahoma"/>
      <family val="2"/>
      <charset val="204"/>
    </font>
    <font>
      <b/>
      <u/>
      <sz val="9"/>
      <color rgb="FF000080"/>
      <name val="Tahoma"/>
      <family val="2"/>
      <charset val="204"/>
    </font>
    <font>
      <sz val="9"/>
      <color rgb="FF000000"/>
      <name val="Tahoma"/>
      <family val="2"/>
      <charset val="204"/>
    </font>
    <font>
      <sz val="1"/>
      <color rgb="FFFFFFFF"/>
      <name val="Tahoma"/>
      <family val="2"/>
      <charset val="204"/>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E3FAFD"/>
      </patternFill>
    </fill>
    <fill>
      <patternFill patternType="solid">
        <fgColor rgb="FFFFFFC0"/>
      </patternFill>
    </fill>
    <fill>
      <patternFill patternType="solid">
        <fgColor rgb="FFB7E4FF"/>
      </patternFill>
    </fill>
    <fill>
      <patternFill patternType="lightDown">
        <fgColor rgb="FFC0C0C0"/>
      </patternFill>
    </fill>
  </fills>
  <borders count="16">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top style="thin">
        <color rgb="FFC0C0C0"/>
      </top>
      <bottom/>
      <diagonal/>
    </border>
    <border>
      <left/>
      <right style="thin">
        <color rgb="FFC0C0C0"/>
      </right>
      <top style="thin">
        <color rgb="FFC0C0C0"/>
      </top>
      <bottom/>
      <diagonal/>
    </border>
    <border>
      <left style="thin">
        <color rgb="FFC0C0C0"/>
      </left>
      <right/>
      <top/>
      <bottom/>
      <diagonal/>
    </border>
    <border>
      <left style="thin">
        <color rgb="FFC0C0C0"/>
      </left>
      <right/>
      <top/>
      <bottom style="thin">
        <color rgb="FFC0C0C0"/>
      </bottom>
      <diagonal/>
    </border>
    <border>
      <left/>
      <right style="thin">
        <color rgb="FFC0C0C0"/>
      </right>
      <top/>
      <bottom style="thin">
        <color rgb="FFC0C0C0"/>
      </bottom>
      <diagonal/>
    </border>
  </borders>
  <cellStyleXfs count="2">
    <xf numFmtId="0" fontId="0" fillId="0" borderId="0"/>
    <xf numFmtId="49" fontId="25" fillId="0" borderId="0" applyFill="0" applyBorder="0">
      <alignment vertical="top"/>
    </xf>
  </cellStyleXfs>
  <cellXfs count="230">
    <xf numFmtId="0" fontId="0" fillId="0" borderId="0" xfId="0"/>
    <xf numFmtId="0" fontId="1" fillId="0" borderId="0" xfId="1" applyNumberFormat="1" applyFont="1" applyAlignment="1">
      <alignment vertical="center" wrapText="1"/>
    </xf>
    <xf numFmtId="0" fontId="1" fillId="0" borderId="0" xfId="1" applyNumberFormat="1" applyFont="1" applyAlignment="1">
      <alignment horizontal="center" vertical="center" wrapText="1"/>
    </xf>
    <xf numFmtId="49" fontId="1" fillId="0" borderId="0" xfId="1" applyFont="1" applyAlignment="1">
      <alignment vertical="center" wrapText="1"/>
    </xf>
    <xf numFmtId="0" fontId="2" fillId="0" borderId="0" xfId="1" applyNumberFormat="1" applyFont="1" applyAlignment="1">
      <alignment vertical="center" wrapText="1"/>
    </xf>
    <xf numFmtId="0" fontId="3" fillId="0" borderId="0" xfId="1" applyNumberFormat="1" applyFont="1" applyAlignment="1">
      <alignment vertical="center" wrapText="1"/>
    </xf>
    <xf numFmtId="0" fontId="4" fillId="0" borderId="0" xfId="1" applyNumberFormat="1" applyFont="1" applyAlignment="1">
      <alignment horizontal="left" vertical="center" wrapText="1"/>
    </xf>
    <xf numFmtId="0" fontId="4" fillId="0" borderId="0" xfId="1" applyNumberFormat="1" applyFont="1" applyAlignment="1">
      <alignment vertical="center" wrapText="1"/>
    </xf>
    <xf numFmtId="0" fontId="5" fillId="0" borderId="0" xfId="1" applyNumberFormat="1" applyFont="1" applyAlignment="1">
      <alignment vertical="center" wrapText="1"/>
    </xf>
    <xf numFmtId="49" fontId="25" fillId="0" borderId="0" xfId="1">
      <alignment vertical="top"/>
    </xf>
    <xf numFmtId="0" fontId="1" fillId="0" borderId="0" xfId="1" applyNumberFormat="1" applyFont="1" applyAlignment="1">
      <alignment horizontal="left" vertical="center" indent="1"/>
    </xf>
    <xf numFmtId="0" fontId="1" fillId="0" borderId="1" xfId="1" applyNumberFormat="1" applyFont="1" applyBorder="1" applyAlignment="1">
      <alignment horizontal="center" vertical="center"/>
    </xf>
    <xf numFmtId="0" fontId="1" fillId="0" borderId="0" xfId="1" applyNumberFormat="1" applyFont="1" applyAlignment="1">
      <alignment horizontal="center" vertical="center"/>
    </xf>
    <xf numFmtId="0" fontId="1" fillId="0" borderId="0" xfId="1" applyNumberFormat="1" applyFont="1" applyAlignment="1">
      <alignment horizontal="left" vertical="center" wrapText="1"/>
    </xf>
    <xf numFmtId="49" fontId="1" fillId="0" borderId="0" xfId="1" applyFont="1">
      <alignment vertical="top"/>
    </xf>
    <xf numFmtId="49" fontId="4" fillId="0" borderId="2" xfId="1" applyFont="1" applyBorder="1">
      <alignment vertical="top"/>
    </xf>
    <xf numFmtId="0" fontId="4" fillId="2" borderId="1" xfId="1" applyNumberFormat="1" applyFont="1" applyFill="1" applyBorder="1" applyAlignment="1">
      <alignment horizontal="left" vertical="center" wrapText="1"/>
    </xf>
    <xf numFmtId="0" fontId="4" fillId="0" borderId="1" xfId="1" applyNumberFormat="1" applyFont="1" applyBorder="1" applyAlignment="1">
      <alignment vertical="center" wrapText="1"/>
    </xf>
    <xf numFmtId="0" fontId="4" fillId="0" borderId="1" xfId="1" applyNumberFormat="1" applyFont="1" applyBorder="1" applyAlignment="1">
      <alignment horizontal="left" vertical="center" wrapText="1" indent="6"/>
    </xf>
    <xf numFmtId="0" fontId="4" fillId="3" borderId="3" xfId="1" applyNumberFormat="1" applyFont="1" applyFill="1" applyBorder="1" applyAlignment="1">
      <alignment horizontal="left" vertical="center" wrapText="1"/>
    </xf>
    <xf numFmtId="0" fontId="4" fillId="3" borderId="4" xfId="1" applyNumberFormat="1" applyFont="1" applyFill="1" applyBorder="1" applyAlignment="1">
      <alignment horizontal="left" vertical="center" wrapText="1"/>
    </xf>
    <xf numFmtId="0" fontId="4" fillId="3" borderId="5" xfId="1" applyNumberFormat="1" applyFont="1" applyFill="1" applyBorder="1" applyAlignment="1">
      <alignment horizontal="left" vertical="center" wrapText="1"/>
    </xf>
    <xf numFmtId="0" fontId="6" fillId="0" borderId="1" xfId="1" applyNumberFormat="1" applyFont="1" applyBorder="1" applyAlignment="1">
      <alignment vertical="top" wrapText="1"/>
    </xf>
    <xf numFmtId="0" fontId="5" fillId="0" borderId="0" xfId="1" applyNumberFormat="1" applyFont="1" applyAlignment="1">
      <alignment vertical="center"/>
    </xf>
    <xf numFmtId="0" fontId="1" fillId="0" borderId="5" xfId="1" applyNumberFormat="1" applyFont="1" applyBorder="1" applyAlignment="1">
      <alignment horizontal="center" vertical="center"/>
    </xf>
    <xf numFmtId="0" fontId="7" fillId="2" borderId="0" xfId="1" applyNumberFormat="1" applyFont="1" applyFill="1" applyAlignment="1">
      <alignment horizontal="center" vertical="center" wrapText="1"/>
    </xf>
    <xf numFmtId="0" fontId="4" fillId="0" borderId="2" xfId="1" applyNumberFormat="1" applyFont="1" applyBorder="1" applyAlignment="1">
      <alignment vertical="center" wrapText="1"/>
    </xf>
    <xf numFmtId="0" fontId="4" fillId="2" borderId="1" xfId="1" applyNumberFormat="1" applyFont="1" applyFill="1" applyBorder="1" applyAlignment="1">
      <alignment horizontal="left" vertical="center" wrapText="1" indent="1"/>
    </xf>
    <xf numFmtId="0" fontId="7" fillId="0" borderId="0" xfId="1" applyNumberFormat="1" applyFont="1" applyAlignment="1">
      <alignment vertical="center" wrapText="1"/>
    </xf>
    <xf numFmtId="0" fontId="4" fillId="2" borderId="1" xfId="1" applyNumberFormat="1" applyFont="1" applyFill="1" applyBorder="1" applyAlignment="1">
      <alignment horizontal="left" vertical="center" wrapText="1" indent="2"/>
    </xf>
    <xf numFmtId="0" fontId="5" fillId="0" borderId="0" xfId="1" applyNumberFormat="1" applyFont="1" applyAlignment="1">
      <alignment horizontal="left" vertical="center" indent="1"/>
    </xf>
    <xf numFmtId="0" fontId="5" fillId="0" borderId="0" xfId="1" applyNumberFormat="1" applyFont="1" applyAlignment="1">
      <alignment horizontal="center" vertical="center"/>
    </xf>
    <xf numFmtId="0" fontId="5" fillId="0" borderId="0" xfId="1" applyNumberFormat="1" applyFont="1" applyAlignment="1">
      <alignment horizontal="left" vertical="center" wrapText="1"/>
    </xf>
    <xf numFmtId="0" fontId="13" fillId="0" borderId="0" xfId="1" applyNumberFormat="1" applyFont="1" applyAlignment="1">
      <alignment vertical="center" wrapText="1"/>
    </xf>
    <xf numFmtId="0" fontId="13" fillId="2" borderId="0" xfId="1" applyNumberFormat="1" applyFont="1" applyFill="1" applyAlignment="1">
      <alignment horizontal="center" vertical="center" wrapText="1"/>
    </xf>
    <xf numFmtId="0" fontId="5" fillId="0" borderId="2" xfId="1" applyNumberFormat="1" applyFont="1" applyBorder="1" applyAlignment="1">
      <alignment vertical="center" wrapText="1"/>
    </xf>
    <xf numFmtId="0" fontId="5" fillId="0" borderId="1" xfId="1" applyNumberFormat="1" applyFont="1" applyBorder="1" applyAlignment="1">
      <alignment horizontal="left" vertical="center" wrapText="1"/>
    </xf>
    <xf numFmtId="0" fontId="5" fillId="2" borderId="1" xfId="1" applyNumberFormat="1" applyFont="1" applyFill="1" applyBorder="1" applyAlignment="1">
      <alignment horizontal="left" vertical="center" wrapText="1" indent="3"/>
    </xf>
    <xf numFmtId="0" fontId="5" fillId="0" borderId="1" xfId="1" applyNumberFormat="1" applyFont="1" applyBorder="1" applyAlignment="1">
      <alignment horizontal="left" vertical="center" wrapText="1" indent="6"/>
    </xf>
    <xf numFmtId="0" fontId="5" fillId="0" borderId="3" xfId="1" applyNumberFormat="1" applyFont="1" applyBorder="1" applyAlignment="1">
      <alignment horizontal="left" vertical="center" wrapText="1"/>
    </xf>
    <xf numFmtId="0" fontId="5" fillId="0" borderId="4" xfId="1" applyNumberFormat="1" applyFont="1" applyBorder="1" applyAlignment="1">
      <alignment horizontal="left" vertical="center" wrapText="1"/>
    </xf>
    <xf numFmtId="0" fontId="5" fillId="0" borderId="5" xfId="1" applyNumberFormat="1" applyFont="1" applyBorder="1" applyAlignment="1">
      <alignment horizontal="left" vertical="center" wrapText="1"/>
    </xf>
    <xf numFmtId="0" fontId="5" fillId="0" borderId="1" xfId="1" applyNumberFormat="1" applyFont="1" applyBorder="1" applyAlignment="1">
      <alignment vertical="top" wrapText="1"/>
    </xf>
    <xf numFmtId="0" fontId="1" fillId="0" borderId="1" xfId="1" applyNumberFormat="1" applyFont="1" applyBorder="1" applyAlignment="1">
      <alignment horizontal="center" vertical="center" wrapText="1"/>
    </xf>
    <xf numFmtId="49" fontId="5" fillId="0" borderId="0" xfId="1" applyFont="1" applyAlignment="1">
      <alignment vertical="center" wrapText="1"/>
    </xf>
    <xf numFmtId="0" fontId="5" fillId="0" borderId="0" xfId="1" applyNumberFormat="1" applyFont="1" applyAlignment="1">
      <alignment horizontal="center" vertical="center" wrapText="1"/>
    </xf>
    <xf numFmtId="0" fontId="5" fillId="0" borderId="0" xfId="1" applyNumberFormat="1" applyFont="1" applyAlignment="1">
      <alignment horizontal="center" vertical="center" wrapText="1"/>
    </xf>
    <xf numFmtId="0" fontId="5" fillId="0" borderId="2" xfId="1" applyNumberFormat="1" applyFont="1" applyBorder="1" applyAlignment="1">
      <alignment horizontal="center" vertical="center" wrapText="1"/>
    </xf>
    <xf numFmtId="0" fontId="5" fillId="0" borderId="1" xfId="1" applyNumberFormat="1" applyFont="1" applyBorder="1" applyAlignment="1">
      <alignment horizontal="left" vertical="center" wrapText="1" indent="4"/>
    </xf>
    <xf numFmtId="0" fontId="1" fillId="0" borderId="5" xfId="1" applyNumberFormat="1" applyFont="1" applyBorder="1" applyAlignment="1">
      <alignment horizontal="center" vertical="center" wrapText="1"/>
    </xf>
    <xf numFmtId="0" fontId="5" fillId="0" borderId="1" xfId="1" applyNumberFormat="1" applyFont="1" applyBorder="1" applyAlignment="1">
      <alignment horizontal="left" vertical="center" wrapText="1" indent="5"/>
    </xf>
    <xf numFmtId="0" fontId="5" fillId="0" borderId="2" xfId="1" applyNumberFormat="1" applyFont="1" applyBorder="1" applyAlignment="1">
      <alignment horizontal="center" vertical="top" wrapText="1"/>
    </xf>
    <xf numFmtId="0" fontId="4" fillId="2" borderId="6" xfId="1" applyNumberFormat="1" applyFont="1" applyFill="1" applyBorder="1" applyAlignment="1">
      <alignment horizontal="left" vertical="center" wrapText="1"/>
    </xf>
    <xf numFmtId="49" fontId="4" fillId="5" borderId="6" xfId="1" applyFont="1" applyFill="1" applyBorder="1" applyAlignment="1" applyProtection="1">
      <alignment horizontal="left" vertical="center" wrapText="1" indent="6"/>
      <protection locked="0"/>
    </xf>
    <xf numFmtId="4" fontId="4" fillId="5" borderId="1" xfId="1" applyNumberFormat="1" applyFont="1" applyFill="1" applyBorder="1" applyAlignment="1" applyProtection="1">
      <alignment horizontal="right" vertical="center" wrapText="1"/>
      <protection locked="0"/>
    </xf>
    <xf numFmtId="164" fontId="4" fillId="5" borderId="1" xfId="1" applyNumberFormat="1" applyFont="1" applyFill="1" applyBorder="1" applyAlignment="1" applyProtection="1">
      <alignment horizontal="right" vertical="center" wrapText="1"/>
      <protection locked="0"/>
    </xf>
    <xf numFmtId="165" fontId="25" fillId="4" borderId="1" xfId="1" applyNumberFormat="1" applyFill="1" applyBorder="1" applyAlignment="1" applyProtection="1">
      <alignment horizontal="center" vertical="center" wrapText="1"/>
      <protection locked="0"/>
    </xf>
    <xf numFmtId="49" fontId="4" fillId="6" borderId="1" xfId="1" applyFont="1" applyFill="1" applyBorder="1" applyAlignment="1">
      <alignment horizontal="center" vertical="center" wrapText="1"/>
    </xf>
    <xf numFmtId="49" fontId="4" fillId="6" borderId="6" xfId="1" applyFont="1" applyFill="1" applyBorder="1" applyAlignment="1">
      <alignment horizontal="center" vertical="center" wrapText="1"/>
    </xf>
    <xf numFmtId="0" fontId="8" fillId="0" borderId="1" xfId="1" applyNumberFormat="1" applyFont="1" applyBorder="1" applyAlignment="1">
      <alignment horizontal="center" vertical="center" wrapText="1"/>
    </xf>
    <xf numFmtId="49" fontId="4" fillId="2" borderId="1" xfId="1" applyFont="1" applyFill="1" applyBorder="1" applyAlignment="1">
      <alignment horizontal="center" vertical="center" wrapText="1"/>
    </xf>
    <xf numFmtId="4" fontId="4" fillId="4" borderId="1" xfId="1" applyNumberFormat="1" applyFont="1" applyFill="1" applyBorder="1" applyAlignment="1" applyProtection="1">
      <alignment horizontal="left" vertical="center" wrapText="1" indent="1"/>
      <protection locked="0"/>
    </xf>
    <xf numFmtId="49" fontId="4" fillId="6" borderId="1" xfId="1" applyFont="1" applyFill="1" applyBorder="1" applyAlignment="1">
      <alignment horizontal="center" vertical="center" wrapText="1"/>
    </xf>
    <xf numFmtId="49" fontId="4" fillId="6" borderId="1" xfId="1" applyFont="1" applyFill="1" applyBorder="1" applyAlignment="1" applyProtection="1">
      <alignment horizontal="left" vertical="center" wrapText="1" indent="1"/>
      <protection locked="0"/>
    </xf>
    <xf numFmtId="0" fontId="4" fillId="0" borderId="11" xfId="1" applyNumberFormat="1" applyFont="1" applyBorder="1" applyAlignment="1">
      <alignment horizontal="center" vertical="center" wrapText="1"/>
    </xf>
    <xf numFmtId="4" fontId="4" fillId="4" borderId="1" xfId="1" applyNumberFormat="1" applyFont="1" applyFill="1" applyBorder="1" applyAlignment="1" applyProtection="1">
      <alignment horizontal="center" vertical="center" wrapText="1"/>
      <protection locked="0"/>
    </xf>
    <xf numFmtId="49" fontId="4" fillId="6" borderId="12" xfId="1" applyFont="1" applyFill="1" applyBorder="1" applyAlignment="1">
      <alignment horizontal="center" vertical="center" wrapText="1"/>
    </xf>
    <xf numFmtId="0" fontId="4" fillId="0" borderId="1" xfId="1" applyNumberFormat="1" applyFont="1" applyBorder="1" applyAlignment="1">
      <alignment horizontal="left" vertical="center" wrapText="1" indent="4"/>
    </xf>
    <xf numFmtId="49" fontId="4" fillId="2" borderId="1" xfId="1" applyFont="1" applyFill="1" applyBorder="1" applyAlignment="1">
      <alignment horizontal="center" vertical="center" wrapText="1"/>
    </xf>
    <xf numFmtId="49" fontId="4" fillId="4" borderId="1" xfId="1" applyFont="1" applyFill="1" applyBorder="1" applyAlignment="1" applyProtection="1">
      <alignment horizontal="left" vertical="center" wrapText="1" indent="1"/>
      <protection locked="0"/>
    </xf>
    <xf numFmtId="4" fontId="4" fillId="0" borderId="6" xfId="1" applyNumberFormat="1" applyFont="1" applyBorder="1" applyAlignment="1">
      <alignment horizontal="right" vertical="center" wrapText="1"/>
    </xf>
    <xf numFmtId="0" fontId="6" fillId="0" borderId="6" xfId="1" applyNumberFormat="1" applyFont="1" applyBorder="1" applyAlignment="1">
      <alignment horizontal="left" vertical="top" wrapText="1"/>
    </xf>
    <xf numFmtId="0" fontId="4" fillId="2" borderId="7" xfId="1" applyNumberFormat="1" applyFont="1" applyFill="1" applyBorder="1" applyAlignment="1">
      <alignment horizontal="left" vertical="center" wrapText="1"/>
    </xf>
    <xf numFmtId="49" fontId="4" fillId="5" borderId="7" xfId="1" applyFont="1" applyFill="1" applyBorder="1" applyAlignment="1" applyProtection="1">
      <alignment horizontal="left" vertical="center" wrapText="1" indent="6"/>
      <protection locked="0"/>
    </xf>
    <xf numFmtId="4" fontId="4" fillId="7" borderId="3" xfId="1" applyNumberFormat="1" applyFont="1" applyFill="1" applyBorder="1" applyAlignment="1">
      <alignment horizontal="right" vertical="center" wrapText="1"/>
    </xf>
    <xf numFmtId="164" fontId="4" fillId="7" borderId="3" xfId="1" applyNumberFormat="1" applyFont="1" applyFill="1" applyBorder="1" applyAlignment="1">
      <alignment horizontal="right" vertical="center" wrapText="1"/>
    </xf>
    <xf numFmtId="49" fontId="4" fillId="6" borderId="7" xfId="1" applyFont="1" applyFill="1" applyBorder="1" applyAlignment="1">
      <alignment horizontal="center" vertical="center" wrapText="1"/>
    </xf>
    <xf numFmtId="0" fontId="4" fillId="0" borderId="14" xfId="1" applyNumberFormat="1" applyFont="1" applyBorder="1" applyAlignment="1">
      <alignment horizontal="center" vertical="center" wrapText="1"/>
    </xf>
    <xf numFmtId="49" fontId="4" fillId="6" borderId="15" xfId="1" applyFont="1" applyFill="1" applyBorder="1" applyAlignment="1">
      <alignment horizontal="center" vertical="center" wrapText="1"/>
    </xf>
    <xf numFmtId="49" fontId="9" fillId="7" borderId="5" xfId="1" applyFont="1" applyFill="1" applyBorder="1" applyAlignment="1">
      <alignment horizontal="left" vertical="center"/>
    </xf>
    <xf numFmtId="49" fontId="9" fillId="7" borderId="3" xfId="1" applyFont="1" applyFill="1" applyBorder="1" applyAlignment="1">
      <alignment horizontal="left" vertical="center"/>
    </xf>
    <xf numFmtId="164" fontId="4" fillId="7" borderId="4" xfId="1" applyNumberFormat="1" applyFont="1" applyFill="1" applyBorder="1" applyAlignment="1">
      <alignment horizontal="right" vertical="center" wrapText="1"/>
    </xf>
    <xf numFmtId="0" fontId="6" fillId="0" borderId="7" xfId="1" applyNumberFormat="1" applyFont="1" applyBorder="1" applyAlignment="1">
      <alignment horizontal="left" vertical="top" wrapText="1"/>
    </xf>
    <xf numFmtId="49" fontId="9" fillId="7" borderId="10" xfId="1" applyFont="1" applyFill="1" applyBorder="1" applyAlignment="1">
      <alignment horizontal="left" vertical="center"/>
    </xf>
    <xf numFmtId="49" fontId="9" fillId="7" borderId="5" xfId="1" applyFont="1" applyFill="1" applyBorder="1" applyAlignment="1">
      <alignment horizontal="left" vertical="center" indent="1"/>
    </xf>
    <xf numFmtId="49" fontId="9" fillId="7" borderId="3" xfId="1" applyFont="1" applyFill="1" applyBorder="1" applyAlignment="1">
      <alignment horizontal="left" vertical="center" indent="1"/>
    </xf>
    <xf numFmtId="49" fontId="9" fillId="7" borderId="3" xfId="1" applyFont="1" applyFill="1" applyBorder="1" applyAlignment="1">
      <alignment vertical="center"/>
    </xf>
    <xf numFmtId="0" fontId="4" fillId="2" borderId="8" xfId="1" applyNumberFormat="1" applyFont="1" applyFill="1" applyBorder="1" applyAlignment="1">
      <alignment horizontal="left" vertical="center" wrapText="1"/>
    </xf>
    <xf numFmtId="49" fontId="4" fillId="5" borderId="8" xfId="1" applyFont="1" applyFill="1" applyBorder="1" applyAlignment="1" applyProtection="1">
      <alignment horizontal="left" vertical="center" wrapText="1" indent="6"/>
      <protection locked="0"/>
    </xf>
    <xf numFmtId="4" fontId="5" fillId="7" borderId="3" xfId="1" applyNumberFormat="1" applyFont="1" applyFill="1" applyBorder="1" applyAlignment="1">
      <alignment horizontal="center" vertical="center" wrapText="1"/>
    </xf>
    <xf numFmtId="49" fontId="4" fillId="6" borderId="8" xfId="1" applyFont="1" applyFill="1" applyBorder="1" applyAlignment="1">
      <alignment horizontal="center" vertical="center" wrapText="1"/>
    </xf>
    <xf numFmtId="49" fontId="9" fillId="7" borderId="5" xfId="1" applyFont="1" applyFill="1" applyBorder="1" applyAlignment="1">
      <alignment vertical="center" wrapText="1"/>
    </xf>
    <xf numFmtId="49" fontId="9" fillId="7" borderId="3" xfId="1" applyFont="1" applyFill="1" applyBorder="1" applyAlignment="1">
      <alignment vertical="center" wrapText="1"/>
    </xf>
    <xf numFmtId="4" fontId="5" fillId="7" borderId="4" xfId="1" applyNumberFormat="1" applyFont="1" applyFill="1" applyBorder="1" applyAlignment="1">
      <alignment horizontal="center" vertical="center" wrapText="1"/>
    </xf>
    <xf numFmtId="49" fontId="10" fillId="7" borderId="5" xfId="1" applyFont="1" applyFill="1" applyBorder="1" applyAlignment="1">
      <alignment horizontal="left" vertical="center"/>
    </xf>
    <xf numFmtId="49" fontId="9" fillId="7" borderId="3" xfId="1" applyFont="1" applyFill="1" applyBorder="1" applyAlignment="1">
      <alignment horizontal="left" vertical="center" indent="5"/>
    </xf>
    <xf numFmtId="49" fontId="4" fillId="7" borderId="3" xfId="1" applyFont="1" applyFill="1" applyBorder="1" applyAlignment="1">
      <alignment horizontal="center" vertical="center" wrapText="1"/>
    </xf>
    <xf numFmtId="49" fontId="4" fillId="7" borderId="5" xfId="1" applyFont="1" applyFill="1" applyBorder="1" applyAlignment="1">
      <alignment horizontal="center" vertical="center" wrapText="1"/>
    </xf>
    <xf numFmtId="49" fontId="4" fillId="7" borderId="4" xfId="1" applyFont="1" applyFill="1" applyBorder="1" applyAlignment="1">
      <alignment horizontal="center" vertical="center" wrapText="1"/>
    </xf>
    <xf numFmtId="0" fontId="6" fillId="0" borderId="8" xfId="1" applyNumberFormat="1" applyFont="1" applyBorder="1" applyAlignment="1">
      <alignment horizontal="left" vertical="top" wrapText="1"/>
    </xf>
    <xf numFmtId="49" fontId="11" fillId="0" borderId="5" xfId="1" applyFont="1" applyBorder="1" applyAlignment="1">
      <alignment horizontal="left" vertical="center"/>
    </xf>
    <xf numFmtId="49" fontId="5" fillId="0" borderId="3" xfId="1" applyFont="1" applyBorder="1" applyAlignment="1">
      <alignment horizontal="left" vertical="center" indent="4"/>
    </xf>
    <xf numFmtId="49" fontId="5" fillId="0" borderId="3" xfId="1" applyFont="1" applyBorder="1" applyAlignment="1">
      <alignment horizontal="center" vertical="center" wrapText="1"/>
    </xf>
    <xf numFmtId="49" fontId="5" fillId="0" borderId="4" xfId="1" applyFont="1" applyBorder="1" applyAlignment="1">
      <alignment horizontal="center" vertical="center" wrapText="1"/>
    </xf>
    <xf numFmtId="49" fontId="5" fillId="0" borderId="0" xfId="1" applyFont="1">
      <alignment vertical="top"/>
    </xf>
    <xf numFmtId="49" fontId="12" fillId="0" borderId="0" xfId="1" applyFont="1">
      <alignment vertical="top"/>
    </xf>
    <xf numFmtId="49" fontId="5" fillId="0" borderId="2" xfId="1" applyFont="1" applyBorder="1">
      <alignment vertical="top"/>
    </xf>
    <xf numFmtId="49" fontId="11" fillId="0" borderId="0" xfId="1" applyFont="1" applyAlignment="1">
      <alignment horizontal="left" vertical="center"/>
    </xf>
    <xf numFmtId="49" fontId="5" fillId="0" borderId="0" xfId="1" applyFont="1" applyAlignment="1">
      <alignment horizontal="left" vertical="center" indent="1"/>
    </xf>
    <xf numFmtId="49" fontId="5" fillId="0" borderId="0" xfId="1" applyFont="1" applyAlignment="1">
      <alignment horizontal="center" vertical="center" wrapText="1"/>
    </xf>
    <xf numFmtId="49" fontId="5" fillId="0" borderId="0" xfId="1" applyFont="1" applyAlignment="1">
      <alignment horizontal="left" vertical="center"/>
    </xf>
    <xf numFmtId="0" fontId="13" fillId="0" borderId="0" xfId="1" applyNumberFormat="1" applyFont="1" applyAlignment="1">
      <alignment horizontal="center" vertical="center" wrapText="1"/>
    </xf>
    <xf numFmtId="49" fontId="5" fillId="0" borderId="0" xfId="1" applyFont="1" applyAlignment="1">
      <alignment horizontal="left" vertical="center" wrapText="1" indent="1"/>
    </xf>
    <xf numFmtId="0" fontId="5" fillId="0" borderId="0" xfId="1" applyNumberFormat="1" applyFont="1" applyAlignment="1">
      <alignment horizontal="left" vertical="center" wrapText="1" indent="4"/>
    </xf>
    <xf numFmtId="0" fontId="5" fillId="0" borderId="0" xfId="1" applyNumberFormat="1" applyFont="1" applyAlignment="1">
      <alignment horizontal="left" vertical="center" wrapText="1" indent="1"/>
    </xf>
    <xf numFmtId="4" fontId="4" fillId="0" borderId="1" xfId="1" applyNumberFormat="1" applyFont="1" applyBorder="1" applyAlignment="1">
      <alignment horizontal="right" vertical="center" wrapText="1"/>
    </xf>
    <xf numFmtId="164" fontId="4" fillId="0" borderId="1" xfId="1" applyNumberFormat="1" applyFont="1" applyBorder="1" applyAlignment="1">
      <alignment horizontal="right" vertical="center" wrapText="1"/>
    </xf>
    <xf numFmtId="165" fontId="5" fillId="0" borderId="1" xfId="1" applyNumberFormat="1" applyFont="1" applyBorder="1" applyAlignment="1">
      <alignment horizontal="center" vertical="center" wrapText="1"/>
    </xf>
    <xf numFmtId="49" fontId="5" fillId="0" borderId="1" xfId="1" applyFont="1" applyBorder="1" applyAlignment="1">
      <alignment horizontal="center" vertical="center" wrapText="1"/>
    </xf>
    <xf numFmtId="0" fontId="14" fillId="0" borderId="0" xfId="1" applyNumberFormat="1" applyFont="1" applyAlignment="1">
      <alignment vertical="center" wrapText="1"/>
    </xf>
    <xf numFmtId="49" fontId="1" fillId="0" borderId="1" xfId="1" applyFont="1" applyBorder="1" applyAlignment="1">
      <alignment vertical="center" wrapText="1"/>
    </xf>
    <xf numFmtId="49" fontId="4" fillId="0" borderId="1" xfId="1" applyFont="1" applyBorder="1" applyAlignment="1">
      <alignment vertical="center" wrapText="1"/>
    </xf>
    <xf numFmtId="0" fontId="1" fillId="0" borderId="0" xfId="1" applyNumberFormat="1" applyFont="1" applyAlignment="1">
      <alignment horizontal="left" vertical="center"/>
    </xf>
    <xf numFmtId="49" fontId="1" fillId="0" borderId="0" xfId="1" applyFont="1" applyAlignment="1">
      <alignment horizontal="left" vertical="center"/>
    </xf>
    <xf numFmtId="0" fontId="2" fillId="0" borderId="0" xfId="1" applyNumberFormat="1" applyFont="1" applyAlignment="1">
      <alignment horizontal="left" vertical="center"/>
    </xf>
    <xf numFmtId="0" fontId="5" fillId="0" borderId="0" xfId="1" applyNumberFormat="1" applyFont="1" applyAlignment="1">
      <alignment horizontal="left" vertical="center"/>
    </xf>
    <xf numFmtId="0" fontId="2" fillId="2" borderId="0" xfId="1" applyNumberFormat="1" applyFont="1" applyFill="1" applyAlignment="1">
      <alignment vertical="center" wrapText="1"/>
    </xf>
    <xf numFmtId="0" fontId="3" fillId="2" borderId="0" xfId="1" applyNumberFormat="1" applyFont="1" applyFill="1" applyAlignment="1">
      <alignment vertical="center" wrapText="1"/>
    </xf>
    <xf numFmtId="0" fontId="4" fillId="2" borderId="0" xfId="1" applyNumberFormat="1" applyFont="1" applyFill="1" applyAlignment="1">
      <alignment horizontal="left" vertical="center" wrapText="1"/>
    </xf>
    <xf numFmtId="0" fontId="4" fillId="2" borderId="0" xfId="1" applyNumberFormat="1" applyFont="1" applyFill="1" applyAlignment="1">
      <alignment vertical="center" wrapText="1"/>
    </xf>
    <xf numFmtId="0" fontId="4" fillId="0" borderId="9" xfId="1" applyNumberFormat="1" applyFont="1" applyBorder="1" applyAlignment="1">
      <alignment horizontal="left" vertical="top" wrapText="1" indent="1"/>
    </xf>
    <xf numFmtId="0" fontId="15" fillId="0" borderId="0" xfId="1" applyNumberFormat="1" applyFont="1" applyAlignment="1">
      <alignment vertical="center" wrapText="1"/>
    </xf>
    <xf numFmtId="0" fontId="4" fillId="0" borderId="10" xfId="1" applyNumberFormat="1" applyFont="1" applyBorder="1" applyAlignment="1">
      <alignment horizontal="left" vertical="center" wrapText="1" indent="1"/>
    </xf>
    <xf numFmtId="0" fontId="16" fillId="2" borderId="0" xfId="1" applyNumberFormat="1" applyFont="1" applyFill="1" applyAlignment="1">
      <alignment horizontal="center" vertical="center" wrapText="1"/>
    </xf>
    <xf numFmtId="0" fontId="1" fillId="0" borderId="0" xfId="1" applyNumberFormat="1" applyFont="1" applyAlignment="1">
      <alignment vertical="center"/>
    </xf>
    <xf numFmtId="0" fontId="25" fillId="0" borderId="0" xfId="1" applyNumberFormat="1" applyAlignment="1">
      <alignment vertical="center"/>
    </xf>
    <xf numFmtId="0" fontId="25" fillId="2" borderId="1" xfId="1" applyNumberFormat="1" applyFill="1" applyBorder="1" applyAlignment="1">
      <alignment horizontal="right" vertical="center" wrapText="1" indent="1"/>
    </xf>
    <xf numFmtId="0" fontId="25" fillId="0" borderId="3" xfId="1" applyNumberFormat="1" applyBorder="1" applyAlignment="1">
      <alignment vertical="center"/>
    </xf>
    <xf numFmtId="0" fontId="4" fillId="3" borderId="1" xfId="1" applyNumberFormat="1" applyFont="1" applyFill="1" applyBorder="1" applyAlignment="1">
      <alignment horizontal="left" vertical="center" wrapText="1" indent="1"/>
    </xf>
    <xf numFmtId="0" fontId="17" fillId="0" borderId="0" xfId="1" applyNumberFormat="1" applyFont="1" applyAlignment="1">
      <alignment vertical="center"/>
    </xf>
    <xf numFmtId="165" fontId="4" fillId="3" borderId="1" xfId="1" applyNumberFormat="1" applyFont="1" applyFill="1" applyBorder="1" applyAlignment="1">
      <alignment horizontal="left" vertical="center" wrapText="1" indent="1"/>
    </xf>
    <xf numFmtId="0" fontId="4" fillId="0" borderId="0" xfId="1" applyNumberFormat="1" applyFont="1" applyAlignment="1">
      <alignment horizontal="right" vertical="center" wrapText="1"/>
    </xf>
    <xf numFmtId="0" fontId="4" fillId="2" borderId="10" xfId="1" applyNumberFormat="1" applyFont="1" applyFill="1" applyBorder="1" applyAlignment="1">
      <alignment vertical="center" wrapText="1"/>
    </xf>
    <xf numFmtId="0" fontId="8" fillId="0" borderId="10" xfId="1"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0" fontId="4" fillId="2" borderId="1" xfId="1" applyNumberFormat="1" applyFont="1" applyFill="1" applyBorder="1" applyAlignment="1">
      <alignment horizontal="left" vertical="center" wrapText="1"/>
    </xf>
    <xf numFmtId="0" fontId="4" fillId="2" borderId="1" xfId="1" applyNumberFormat="1" applyFont="1" applyFill="1" applyBorder="1" applyAlignment="1">
      <alignment horizontal="center" vertical="center" wrapText="1"/>
    </xf>
    <xf numFmtId="0" fontId="4" fillId="0" borderId="6" xfId="1" applyNumberFormat="1" applyFont="1" applyBorder="1" applyAlignment="1">
      <alignment vertical="center" wrapText="1"/>
    </xf>
    <xf numFmtId="0" fontId="25" fillId="2" borderId="5" xfId="1" applyNumberFormat="1" applyFill="1" applyBorder="1" applyAlignment="1">
      <alignment horizontal="center" vertical="center" wrapText="1"/>
    </xf>
    <xf numFmtId="0" fontId="25" fillId="2" borderId="3" xfId="1" applyNumberFormat="1" applyFill="1" applyBorder="1" applyAlignment="1">
      <alignment horizontal="center" vertical="center" wrapText="1"/>
    </xf>
    <xf numFmtId="0" fontId="25" fillId="2" borderId="4" xfId="1" applyNumberForma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25" fillId="2" borderId="11" xfId="1" applyNumberFormat="1" applyFill="1" applyBorder="1" applyAlignment="1">
      <alignment horizontal="center" vertical="center" wrapText="1"/>
    </xf>
    <xf numFmtId="0" fontId="25" fillId="2" borderId="9" xfId="1" applyNumberFormat="1" applyFill="1" applyBorder="1" applyAlignment="1">
      <alignment horizontal="center" vertical="center" wrapText="1"/>
    </xf>
    <xf numFmtId="0" fontId="25" fillId="2" borderId="12" xfId="1" applyNumberFormat="1" applyFill="1" applyBorder="1" applyAlignment="1">
      <alignment horizontal="center" vertical="center" wrapText="1"/>
    </xf>
    <xf numFmtId="49" fontId="9" fillId="7" borderId="6" xfId="1" applyFont="1" applyFill="1" applyBorder="1" applyAlignment="1">
      <alignment horizontal="center" vertical="center" textRotation="90" wrapText="1"/>
    </xf>
    <xf numFmtId="0" fontId="4" fillId="0" borderId="7" xfId="1" applyNumberFormat="1" applyFont="1" applyBorder="1" applyAlignment="1">
      <alignment vertical="center" wrapText="1"/>
    </xf>
    <xf numFmtId="0" fontId="4" fillId="0" borderId="12"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2" borderId="7" xfId="1" applyNumberFormat="1" applyFont="1" applyFill="1" applyBorder="1" applyAlignment="1">
      <alignment horizontal="center" vertical="center" wrapText="1"/>
    </xf>
    <xf numFmtId="0" fontId="25" fillId="2" borderId="13" xfId="1" applyNumberFormat="1" applyFill="1" applyBorder="1" applyAlignment="1">
      <alignment horizontal="center" vertical="center" wrapText="1"/>
    </xf>
    <xf numFmtId="0" fontId="25" fillId="2" borderId="0" xfId="1" applyNumberFormat="1" applyFill="1" applyAlignment="1">
      <alignment horizontal="center" vertical="center" wrapText="1"/>
    </xf>
    <xf numFmtId="0" fontId="25" fillId="2" borderId="2" xfId="1" applyNumberFormat="1" applyFill="1" applyBorder="1" applyAlignment="1">
      <alignment horizontal="center" vertical="center" wrapText="1"/>
    </xf>
    <xf numFmtId="49" fontId="9" fillId="7" borderId="7" xfId="1" applyFont="1" applyFill="1" applyBorder="1" applyAlignment="1">
      <alignment horizontal="center" vertical="center" textRotation="90" wrapText="1"/>
    </xf>
    <xf numFmtId="0" fontId="4" fillId="0" borderId="15"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xf numFmtId="0" fontId="4" fillId="0" borderId="8" xfId="1" applyNumberFormat="1" applyFont="1" applyBorder="1" applyAlignment="1">
      <alignment vertical="center" wrapText="1"/>
    </xf>
    <xf numFmtId="0" fontId="4" fillId="2" borderId="1" xfId="1" applyNumberFormat="1" applyFont="1" applyFill="1" applyBorder="1" applyAlignment="1">
      <alignment horizontal="center" vertical="center" wrapText="1"/>
    </xf>
    <xf numFmtId="0" fontId="25" fillId="0" borderId="1" xfId="1" applyNumberFormat="1" applyBorder="1" applyAlignment="1">
      <alignment horizontal="center" vertical="center" wrapText="1"/>
    </xf>
    <xf numFmtId="0" fontId="25" fillId="0" borderId="5" xfId="1" applyNumberFormat="1" applyBorder="1" applyAlignment="1">
      <alignment horizontal="center" vertical="center" wrapText="1"/>
    </xf>
    <xf numFmtId="0" fontId="25" fillId="0" borderId="4" xfId="1" applyNumberFormat="1" applyBorder="1" applyAlignment="1">
      <alignment horizontal="center" vertical="center" wrapText="1"/>
    </xf>
    <xf numFmtId="0" fontId="4" fillId="2" borderId="8" xfId="1" applyNumberFormat="1" applyFont="1" applyFill="1" applyBorder="1" applyAlignment="1">
      <alignment horizontal="center" vertical="center" wrapText="1"/>
    </xf>
    <xf numFmtId="0" fontId="25" fillId="2" borderId="14" xfId="1" applyNumberFormat="1" applyFill="1" applyBorder="1" applyAlignment="1">
      <alignment horizontal="center" vertical="center" wrapText="1"/>
    </xf>
    <xf numFmtId="0" fontId="25" fillId="2" borderId="10" xfId="1" applyNumberFormat="1" applyFill="1" applyBorder="1" applyAlignment="1">
      <alignment horizontal="center" vertical="center" wrapText="1"/>
    </xf>
    <xf numFmtId="0" fontId="25" fillId="2" borderId="15" xfId="1" applyNumberFormat="1" applyFill="1" applyBorder="1" applyAlignment="1">
      <alignment horizontal="center" vertical="center" wrapText="1"/>
    </xf>
    <xf numFmtId="49" fontId="9" fillId="7" borderId="8" xfId="1" applyFont="1" applyFill="1" applyBorder="1" applyAlignment="1">
      <alignment horizontal="center" vertical="center" textRotation="90" wrapText="1"/>
    </xf>
    <xf numFmtId="0" fontId="12" fillId="2" borderId="0" xfId="1" applyNumberFormat="1" applyFont="1" applyFill="1" applyAlignment="1">
      <alignment vertical="center" wrapText="1"/>
    </xf>
    <xf numFmtId="49" fontId="18" fillId="2" borderId="9" xfId="1" applyFont="1" applyFill="1" applyBorder="1" applyAlignment="1">
      <alignment horizontal="left" vertical="center" wrapText="1"/>
    </xf>
    <xf numFmtId="49" fontId="18" fillId="2" borderId="9" xfId="1" applyFont="1" applyFill="1" applyBorder="1" applyAlignment="1">
      <alignment horizontal="center" vertical="center" wrapText="1"/>
    </xf>
    <xf numFmtId="0" fontId="5" fillId="2" borderId="9" xfId="1" applyNumberFormat="1" applyFont="1" applyFill="1" applyBorder="1" applyAlignment="1">
      <alignment horizontal="center" vertical="center" wrapText="1"/>
    </xf>
    <xf numFmtId="0" fontId="18" fillId="2" borderId="9" xfId="1" applyNumberFormat="1" applyFont="1" applyFill="1" applyBorder="1" applyAlignment="1">
      <alignment horizontal="center" vertical="center" wrapText="1"/>
    </xf>
    <xf numFmtId="0" fontId="18" fillId="2" borderId="9" xfId="1" applyNumberFormat="1" applyFont="1" applyFill="1" applyBorder="1" applyAlignment="1">
      <alignment horizontal="center" vertical="center" wrapText="1"/>
    </xf>
    <xf numFmtId="0" fontId="5" fillId="0" borderId="9" xfId="1" applyNumberFormat="1" applyFont="1" applyBorder="1" applyAlignment="1">
      <alignment horizontal="left" vertical="center" wrapText="1"/>
    </xf>
    <xf numFmtId="4" fontId="4" fillId="2" borderId="1" xfId="1" applyNumberFormat="1" applyFont="1" applyFill="1" applyBorder="1" applyAlignment="1">
      <alignment horizontal="left" vertical="center" wrapText="1" indent="1"/>
    </xf>
    <xf numFmtId="49" fontId="4" fillId="2" borderId="1" xfId="1" applyFont="1" applyFill="1" applyBorder="1" applyAlignment="1">
      <alignment horizontal="left" vertical="center" wrapText="1" indent="1"/>
    </xf>
    <xf numFmtId="4" fontId="4" fillId="2" borderId="1" xfId="1" applyNumberFormat="1" applyFont="1" applyFill="1" applyBorder="1" applyAlignment="1">
      <alignment horizontal="center" vertical="center" wrapText="1"/>
    </xf>
    <xf numFmtId="49" fontId="4" fillId="2" borderId="1" xfId="1" applyFont="1" applyFill="1" applyBorder="1" applyAlignment="1">
      <alignment horizontal="left" vertical="center" wrapText="1" indent="1"/>
    </xf>
    <xf numFmtId="0" fontId="26" fillId="0" borderId="0" xfId="1" applyNumberFormat="1" applyFont="1" applyAlignment="1">
      <alignment vertical="center" wrapText="1"/>
    </xf>
    <xf numFmtId="0" fontId="4" fillId="0" borderId="0" xfId="1" applyNumberFormat="1" applyFont="1" applyAlignment="1">
      <alignment horizontal="right" vertical="top" wrapText="1"/>
    </xf>
    <xf numFmtId="0" fontId="4" fillId="0" borderId="0" xfId="1" applyNumberFormat="1" applyFont="1" applyAlignment="1">
      <alignment horizontal="left" vertical="top" wrapText="1"/>
    </xf>
    <xf numFmtId="0" fontId="4" fillId="0" borderId="0" xfId="1" applyNumberFormat="1" applyFont="1" applyAlignment="1">
      <alignment horizontal="left" vertical="top" wrapText="1"/>
    </xf>
    <xf numFmtId="49" fontId="20" fillId="0" borderId="0" xfId="1" applyFont="1" applyAlignment="1">
      <alignment horizontal="center" vertical="center" wrapText="1"/>
    </xf>
    <xf numFmtId="49" fontId="25" fillId="2" borderId="1" xfId="1" applyFill="1" applyBorder="1" applyAlignment="1">
      <alignment horizontal="center" vertical="center" wrapText="1"/>
    </xf>
    <xf numFmtId="0" fontId="25" fillId="4" borderId="1" xfId="1" applyNumberFormat="1" applyFill="1" applyBorder="1" applyAlignment="1" applyProtection="1">
      <alignment horizontal="left" vertical="center" wrapText="1" indent="1"/>
      <protection locked="0"/>
    </xf>
    <xf numFmtId="49" fontId="21" fillId="4" borderId="1" xfId="1" applyFont="1" applyFill="1" applyBorder="1" applyAlignment="1" applyProtection="1">
      <alignment horizontal="left" vertical="center" wrapText="1"/>
      <protection locked="0"/>
    </xf>
    <xf numFmtId="0" fontId="25" fillId="0" borderId="1" xfId="1" applyNumberFormat="1" applyBorder="1" applyAlignment="1">
      <alignment horizontal="left" vertical="center" wrapText="1" indent="1"/>
    </xf>
    <xf numFmtId="0" fontId="25" fillId="4" borderId="1" xfId="1" applyNumberFormat="1" applyFill="1" applyBorder="1" applyAlignment="1" applyProtection="1">
      <alignment horizontal="left" vertical="center" wrapText="1"/>
      <protection locked="0"/>
    </xf>
    <xf numFmtId="0" fontId="25" fillId="0" borderId="1" xfId="1" applyNumberFormat="1" applyBorder="1" applyAlignment="1">
      <alignment horizontal="left" vertical="center" wrapText="1" indent="2"/>
    </xf>
    <xf numFmtId="49" fontId="4" fillId="6" borderId="1" xfId="1" applyFont="1" applyFill="1" applyBorder="1" applyAlignment="1">
      <alignment horizontal="left" vertical="center" wrapText="1"/>
    </xf>
    <xf numFmtId="0" fontId="4" fillId="2" borderId="0" xfId="1" applyNumberFormat="1" applyFont="1" applyFill="1" applyAlignment="1">
      <alignment horizontal="right" vertical="center" wrapText="1"/>
    </xf>
    <xf numFmtId="0" fontId="4" fillId="0" borderId="12" xfId="1" applyNumberFormat="1" applyFont="1" applyBorder="1" applyAlignment="1">
      <alignment horizontal="left" vertical="top" wrapText="1" indent="1"/>
    </xf>
    <xf numFmtId="0" fontId="4" fillId="0" borderId="6" xfId="1" applyNumberFormat="1" applyFont="1" applyBorder="1" applyAlignment="1">
      <alignment horizontal="left" vertical="top" wrapText="1" indent="1"/>
    </xf>
    <xf numFmtId="0" fontId="4" fillId="0" borderId="11" xfId="1" applyNumberFormat="1" applyFont="1" applyBorder="1" applyAlignment="1">
      <alignment horizontal="left" vertical="top" wrapText="1" indent="1"/>
    </xf>
    <xf numFmtId="0" fontId="4" fillId="0" borderId="15" xfId="1" applyNumberFormat="1" applyFont="1" applyBorder="1" applyAlignment="1">
      <alignment horizontal="left" vertical="center" wrapText="1" indent="1"/>
    </xf>
    <xf numFmtId="0" fontId="4" fillId="0" borderId="8" xfId="1" applyNumberFormat="1" applyFont="1" applyBorder="1" applyAlignment="1">
      <alignment horizontal="left" vertical="center" wrapText="1" indent="1"/>
    </xf>
    <xf numFmtId="0" fontId="4" fillId="0" borderId="14" xfId="1" applyNumberFormat="1" applyFont="1" applyBorder="1" applyAlignment="1">
      <alignment horizontal="left" vertical="center" wrapText="1" indent="1"/>
    </xf>
    <xf numFmtId="0" fontId="22" fillId="0" borderId="0" xfId="1" applyNumberFormat="1" applyFont="1" applyAlignment="1">
      <alignment vertical="center" wrapText="1"/>
    </xf>
    <xf numFmtId="0" fontId="4" fillId="2" borderId="0" xfId="1" applyNumberFormat="1" applyFont="1" applyFill="1" applyAlignment="1">
      <alignment horizontal="center" vertical="center" wrapText="1"/>
    </xf>
    <xf numFmtId="0" fontId="10" fillId="2" borderId="0" xfId="1" applyNumberFormat="1" applyFont="1" applyFill="1" applyAlignment="1">
      <alignment horizontal="right" vertical="center"/>
    </xf>
    <xf numFmtId="0" fontId="4" fillId="2" borderId="0" xfId="1" applyNumberFormat="1" applyFont="1" applyFill="1" applyAlignment="1">
      <alignment horizontal="right" vertical="center"/>
    </xf>
    <xf numFmtId="0" fontId="4" fillId="2" borderId="1" xfId="1" applyNumberFormat="1" applyFont="1" applyFill="1" applyBorder="1" applyAlignment="1">
      <alignment horizontal="center" vertical="center"/>
    </xf>
    <xf numFmtId="49" fontId="19" fillId="2" borderId="0" xfId="1" applyFont="1" applyFill="1" applyAlignment="1">
      <alignment horizontal="center" vertical="center" wrapText="1"/>
    </xf>
    <xf numFmtId="0" fontId="25" fillId="0" borderId="1" xfId="1" applyNumberFormat="1" applyBorder="1" applyAlignment="1">
      <alignment horizontal="left" vertical="center" wrapText="1"/>
    </xf>
    <xf numFmtId="0" fontId="4" fillId="0" borderId="1" xfId="1" applyNumberFormat="1" applyFont="1" applyBorder="1" applyAlignment="1">
      <alignment vertical="top" wrapText="1"/>
    </xf>
    <xf numFmtId="165" fontId="25" fillId="4" borderId="1" xfId="1" applyNumberFormat="1" applyFill="1" applyBorder="1" applyAlignment="1" applyProtection="1">
      <alignment horizontal="left" vertical="center" wrapText="1"/>
      <protection locked="0"/>
    </xf>
    <xf numFmtId="0" fontId="23" fillId="4" borderId="1" xfId="1" applyNumberFormat="1" applyFont="1" applyFill="1" applyBorder="1" applyAlignment="1" applyProtection="1">
      <alignment horizontal="left" vertical="center" wrapText="1"/>
      <protection locked="0"/>
    </xf>
    <xf numFmtId="49" fontId="23" fillId="4" borderId="1" xfId="1" applyFont="1" applyFill="1" applyBorder="1" applyAlignment="1" applyProtection="1">
      <alignment horizontal="left" vertical="center" wrapText="1"/>
      <protection locked="0"/>
    </xf>
    <xf numFmtId="0" fontId="4" fillId="0" borderId="1" xfId="1" applyNumberFormat="1" applyFont="1" applyBorder="1" applyAlignment="1">
      <alignment horizontal="left" vertical="top" wrapText="1"/>
    </xf>
    <xf numFmtId="0" fontId="25" fillId="0" borderId="1" xfId="1" applyNumberFormat="1" applyBorder="1" applyAlignment="1">
      <alignment horizontal="left" vertical="center" wrapText="1"/>
    </xf>
    <xf numFmtId="0" fontId="4" fillId="0" borderId="1" xfId="1" applyNumberFormat="1" applyFont="1" applyBorder="1" applyAlignment="1">
      <alignment horizontal="left" vertical="center" wrapText="1"/>
    </xf>
    <xf numFmtId="0" fontId="4" fillId="0" borderId="6" xfId="1" applyNumberFormat="1" applyFont="1" applyBorder="1" applyAlignment="1">
      <alignment horizontal="left" vertical="top" wrapText="1"/>
    </xf>
    <xf numFmtId="0" fontId="4" fillId="0" borderId="0" xfId="1" applyNumberFormat="1" applyFont="1" applyAlignment="1">
      <alignment vertical="center" wrapText="1"/>
    </xf>
    <xf numFmtId="0" fontId="4" fillId="7" borderId="5" xfId="1" applyNumberFormat="1" applyFont="1" applyFill="1" applyBorder="1" applyAlignment="1">
      <alignment vertical="center" wrapText="1"/>
    </xf>
    <xf numFmtId="49" fontId="9" fillId="7" borderId="3" xfId="1" applyFont="1" applyFill="1" applyBorder="1" applyAlignment="1">
      <alignment horizontal="left" vertical="center" indent="2"/>
    </xf>
    <xf numFmtId="49" fontId="24" fillId="7" borderId="4" xfId="1" applyFont="1" applyFill="1" applyBorder="1" applyAlignment="1">
      <alignment horizontal="center" vertical="top"/>
    </xf>
    <xf numFmtId="0" fontId="4" fillId="0" borderId="8" xfId="1" applyNumberFormat="1" applyFont="1" applyBorder="1" applyAlignment="1">
      <alignment horizontal="left" vertical="top" wrapText="1"/>
    </xf>
    <xf numFmtId="0" fontId="25" fillId="0" borderId="1" xfId="1" applyNumberFormat="1" applyBorder="1" applyAlignment="1">
      <alignment horizontal="left" vertical="center" wrapText="1" indent="1"/>
    </xf>
    <xf numFmtId="49" fontId="9" fillId="7" borderId="3" xfId="1" applyFont="1" applyFill="1" applyBorder="1" applyAlignment="1">
      <alignment horizontal="left" vertical="center" indent="3"/>
    </xf>
    <xf numFmtId="0" fontId="4" fillId="0" borderId="1" xfId="1" applyNumberFormat="1" applyFont="1" applyBorder="1" applyAlignment="1">
      <alignment horizontal="left" vertical="top" wrapText="1"/>
    </xf>
    <xf numFmtId="49" fontId="4" fillId="0" borderId="0" xfId="1" applyFont="1">
      <alignment vertical="top"/>
    </xf>
  </cellXfs>
  <cellStyles count="2">
    <cellStyle name="Обычный" xfId="0" builtinId="0"/>
    <cellStyle name="Обычный 2" xfId="1" xr:uid="{25DCECBE-1EB0-47D5-BAB8-302A0BB090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0</xdr:colOff>
      <xdr:row>13</xdr:row>
      <xdr:rowOff>247650</xdr:rowOff>
    </xdr:to>
    <xdr:pic>
      <xdr:nvPicPr>
        <xdr:cNvPr id="2" name="UNFREEZE_PANES" descr="update_org.png" hidden="1">
          <a:extLst>
            <a:ext uri="{FF2B5EF4-FFF2-40B4-BE49-F238E27FC236}">
              <a16:creationId xmlns:a16="http://schemas.microsoft.com/office/drawing/2014/main" id="{804BD78B-BFCD-495E-AFA2-5FA4BD5A15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0975"/>
          <a:ext cx="247650" cy="2476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rv55\OOiUIP\&#1056;&#1072;&#1089;&#1082;&#1088;&#1099;&#1090;&#1080;&#1077;%20&#1080;&#1085;&#1092;&#1086;&#1088;&#1084;&#1072;&#1094;&#1080;&#1080;%20&#1057;&#1040;&#1049;&#1058;\&#1059;&#1089;&#1090;&#1072;&#1085;&#1086;&#1074;&#1083;&#1077;&#1085;&#1085;&#1099;&#1077;%20&#1090;&#1072;&#1088;&#1080;&#1092;&#1099;%20&#1087;&#1083;&#1072;&#1090;&#1072;%20&#1079;&#1072;%20&#1087;&#1086;&#1076;&#1082;&#1083;&#1102;&#1095;&#1077;&#1085;&#1080;&#1077;\&#1047;&#1072;&#1084;&#1077;&#1085;&#1072;%2029.01.2023\&#1060;&#1086;&#1088;&#1084;&#1072;%206%20&#1048;&#1085;&#1092;&#1086;&#1088;&#1084;&#1072;&#1094;&#1080;&#1103;%20&#1086;&#1073;%20&#1091;&#1089;&#1090;&#1072;&#1085;&#1086;&#1074;&#1083;&#1077;&#1085;&#1085;&#1086;&#1081;%20&#1087;&#1083;&#1072;&#1090;&#1077;%20&#1079;&#1072;%20&#1087;&#1086;&#1076;&#1082;&#1083;&#1102;&#1095;&#1077;&#1085;&#1080;&#1077;%20(&#1090;&#1077;&#1093;&#1085;&#1086;&#1083;&#1086;&#1075;&#1080;&#1095;&#1077;&#1089;&#1082;&#1086;&#1077;%20&#1087;&#1088;&#1080;&#1089;&#1086;&#1077;&#1076;&#1080;&#1085;&#1077;&#1085;&#1080;&#1077;)%20&#1085;&#1072;%202024&#1075;..xlsb" TargetMode="External"/><Relationship Id="rId1" Type="http://schemas.openxmlformats.org/officeDocument/2006/relationships/externalLinkPath" Target="&#1060;&#1086;&#1088;&#1084;&#1072;%206%20&#1048;&#1085;&#1092;&#1086;&#1088;&#1084;&#1072;&#1094;&#1080;&#1103;%20&#1086;&#1073;%20&#1091;&#1089;&#1090;&#1072;&#1085;&#1086;&#1074;&#1083;&#1077;&#1085;&#1085;&#1086;&#1081;%20&#1087;&#1083;&#1072;&#1090;&#1077;%20&#1079;&#1072;%20&#1087;&#1086;&#1076;&#1082;&#1083;&#1102;&#1095;&#1077;&#1085;&#1080;&#1077;%20(&#1090;&#1077;&#1093;&#1085;&#1086;&#1083;&#1086;&#1075;&#1080;&#1095;&#1077;&#1089;&#1082;&#1086;&#1077;%20&#1087;&#1088;&#1080;&#1089;&#1086;&#1077;&#1076;&#1080;&#1085;&#1077;&#1085;&#1080;&#1077;)%20&#1085;&#1072;%202024&#107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rv55\OOiUIP\&#1056;&#1072;&#1089;&#1082;&#1088;&#1099;&#1090;&#1080;&#1077;%20&#1080;&#1085;&#1092;&#1086;&#1088;&#1084;&#1072;&#1094;&#1080;&#1080;%20&#1057;&#1040;&#1049;&#1058;\&#1059;&#1089;&#1090;&#1072;&#1085;&#1086;&#1074;&#1083;&#1077;&#1085;&#1085;&#1099;&#1077;%20&#1090;&#1072;&#1088;&#1080;&#1092;&#1099;%20&#1087;&#1083;&#1072;&#1090;&#1072;%20&#1079;&#1072;%20&#1087;&#1086;&#1076;&#1082;&#1083;&#1102;&#1095;&#1077;&#1085;&#1080;&#1077;\&#1047;&#1072;&#1084;&#1077;&#1085;&#1072;%2029.01.2023\PP108.OPEN.INFO.PRICE.COLDVSNA.EIAS(v1.0.5)%20(2)%20(3)_export.xlsx" TargetMode="External"/><Relationship Id="rId1" Type="http://schemas.openxmlformats.org/officeDocument/2006/relationships/externalLinkPath" Target="PP108.OPEN.INFO.PRICE.COLDVSNA.EIAS(v1.0.5)%20(2)%20(3)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45272.400960648149</v>
          </cell>
        </row>
        <row r="22">
          <cell r="F22" t="str">
            <v>107-нп</v>
          </cell>
        </row>
        <row r="23">
          <cell r="F23" t="str">
            <v>Региональная служба по тарифам (технологическое присоединение) к системе теплоснабжения на 2024</v>
          </cell>
        </row>
        <row r="24">
          <cell r="F24" t="str">
            <v>pravo.gov.ru</v>
          </cell>
        </row>
        <row r="31">
          <cell r="F31" t="str">
            <v>СГ МУП "Городские тепловые сети"</v>
          </cell>
        </row>
      </sheetData>
      <sheetData sheetId="2"/>
      <sheetData sheetId="3"/>
      <sheetData sheetId="4">
        <row r="13">
          <cell r="AD13" t="str">
            <v>pt_ntar_1</v>
          </cell>
          <cell r="AE13" t="str">
            <v>pt_ter_1</v>
          </cell>
          <cell r="AF13" t="str">
            <v>pt_cs_1</v>
          </cell>
          <cell r="AG13" t="str">
            <v>pt_ist_te_1</v>
          </cell>
          <cell r="AJ13" t="str">
            <v/>
          </cell>
          <cell r="AK13" t="str">
            <v/>
          </cell>
          <cell r="AL13" t="str">
            <v/>
          </cell>
          <cell r="AM13" t="str">
            <v/>
          </cell>
          <cell r="AN13">
            <v>0</v>
          </cell>
          <cell r="AO13" t="str">
            <v>.</v>
          </cell>
          <cell r="AP13" t="str">
            <v>..</v>
          </cell>
          <cell r="AQ13" t="str">
            <v>...</v>
          </cell>
        </row>
        <row r="18">
          <cell r="AD18" t="str">
            <v>pt_ntar_2</v>
          </cell>
          <cell r="AE18" t="str">
            <v>pt_ter_2</v>
          </cell>
          <cell r="AF18" t="str">
            <v>pt_cs_2</v>
          </cell>
          <cell r="AG18" t="str">
            <v>pt_ist_te_2</v>
          </cell>
          <cell r="AJ18" t="str">
            <v/>
          </cell>
          <cell r="AK18" t="str">
            <v/>
          </cell>
          <cell r="AL18" t="str">
            <v/>
          </cell>
          <cell r="AM18" t="str">
            <v/>
          </cell>
          <cell r="AN18">
            <v>0</v>
          </cell>
          <cell r="AO18" t="str">
            <v>.</v>
          </cell>
          <cell r="AP18" t="str">
            <v>..</v>
          </cell>
          <cell r="AQ18" t="str">
            <v>...</v>
          </cell>
        </row>
        <row r="23">
          <cell r="AD23" t="str">
            <v>pt_ntar_3</v>
          </cell>
          <cell r="AE23" t="str">
            <v>pt_ter_3</v>
          </cell>
          <cell r="AF23" t="str">
            <v>pt_cs_3</v>
          </cell>
          <cell r="AG23" t="str">
            <v>pt_ist_te_3</v>
          </cell>
          <cell r="AJ23" t="str">
            <v/>
          </cell>
          <cell r="AK23" t="str">
            <v/>
          </cell>
          <cell r="AL23" t="str">
            <v/>
          </cell>
          <cell r="AM23" t="str">
            <v/>
          </cell>
          <cell r="AN23">
            <v>0</v>
          </cell>
          <cell r="AO23" t="str">
            <v>.</v>
          </cell>
          <cell r="AP23" t="str">
            <v>..</v>
          </cell>
          <cell r="AQ23" t="str">
            <v>...</v>
          </cell>
        </row>
        <row r="28">
          <cell r="AD28" t="str">
            <v>pt_ntar_4</v>
          </cell>
          <cell r="AE28" t="str">
            <v>pt_ter_4</v>
          </cell>
          <cell r="AF28" t="str">
            <v>pt_cs_4</v>
          </cell>
          <cell r="AG28" t="str">
            <v>pt_ist_te_4</v>
          </cell>
          <cell r="AJ28" t="str">
            <v/>
          </cell>
          <cell r="AK28" t="str">
            <v/>
          </cell>
          <cell r="AL28" t="str">
            <v/>
          </cell>
          <cell r="AM28" t="str">
            <v/>
          </cell>
          <cell r="AN28">
            <v>0</v>
          </cell>
          <cell r="AO28" t="str">
            <v>.</v>
          </cell>
          <cell r="AP28" t="str">
            <v>..</v>
          </cell>
          <cell r="AQ28" t="str">
            <v>...</v>
          </cell>
        </row>
        <row r="33">
          <cell r="AD33" t="str">
            <v>pt_ntar_5</v>
          </cell>
          <cell r="AE33" t="str">
            <v>pt_ter_5</v>
          </cell>
          <cell r="AF33" t="str">
            <v>pt_cs_5</v>
          </cell>
          <cell r="AG33" t="str">
            <v>pt_ist_te_5</v>
          </cell>
          <cell r="AJ33" t="str">
            <v/>
          </cell>
          <cell r="AK33" t="str">
            <v/>
          </cell>
          <cell r="AL33" t="str">
            <v/>
          </cell>
          <cell r="AM33" t="str">
            <v/>
          </cell>
          <cell r="AN33">
            <v>0</v>
          </cell>
          <cell r="AO33" t="str">
            <v>.</v>
          </cell>
          <cell r="AP33" t="str">
            <v>..</v>
          </cell>
          <cell r="AQ33" t="str">
            <v>...</v>
          </cell>
        </row>
        <row r="38">
          <cell r="AD38" t="str">
            <v>pt_ntar_6</v>
          </cell>
          <cell r="AE38" t="str">
            <v>pt_ter_6</v>
          </cell>
          <cell r="AF38" t="str">
            <v>pt_cs_6</v>
          </cell>
          <cell r="AG38" t="str">
            <v>pt_ist_te_6</v>
          </cell>
          <cell r="AJ38" t="str">
            <v/>
          </cell>
          <cell r="AK38" t="str">
            <v/>
          </cell>
          <cell r="AL38" t="str">
            <v/>
          </cell>
          <cell r="AM38" t="str">
            <v/>
          </cell>
          <cell r="AN38">
            <v>0</v>
          </cell>
          <cell r="AO38" t="str">
            <v>.</v>
          </cell>
          <cell r="AP38" t="str">
            <v>..</v>
          </cell>
          <cell r="AQ38" t="str">
            <v>...</v>
          </cell>
        </row>
        <row r="43">
          <cell r="AD43" t="str">
            <v>pt_ntar_7</v>
          </cell>
          <cell r="AE43" t="str">
            <v>pt_ter_7</v>
          </cell>
          <cell r="AF43" t="str">
            <v>pt_cs_7</v>
          </cell>
          <cell r="AG43" t="str">
            <v>pt_ist_te_7</v>
          </cell>
          <cell r="AJ43" t="str">
            <v/>
          </cell>
          <cell r="AK43" t="str">
            <v/>
          </cell>
          <cell r="AL43" t="str">
            <v/>
          </cell>
          <cell r="AM43" t="str">
            <v/>
          </cell>
          <cell r="AN43">
            <v>0</v>
          </cell>
          <cell r="AO43" t="str">
            <v>.</v>
          </cell>
          <cell r="AP43" t="str">
            <v>..</v>
          </cell>
          <cell r="AQ43" t="str">
            <v>...</v>
          </cell>
        </row>
        <row r="48">
          <cell r="AD48" t="str">
            <v>pt_ntar_8</v>
          </cell>
          <cell r="AE48" t="str">
            <v>pt_ter_8</v>
          </cell>
          <cell r="AF48" t="str">
            <v>pt_cs_8</v>
          </cell>
          <cell r="AG48" t="str">
            <v>pt_ist_te_8</v>
          </cell>
          <cell r="AJ48" t="str">
            <v>Плата за подключение (технологическое присоединение) к системе теплоснабжения</v>
          </cell>
          <cell r="AK48" t="str">
            <v>без дифференциации</v>
          </cell>
          <cell r="AL48" t="str">
            <v>без дифференциации</v>
          </cell>
          <cell r="AM48" t="str">
            <v>без дифференциации</v>
          </cell>
          <cell r="AN48">
            <v>1</v>
          </cell>
          <cell r="AO48" t="str">
            <v>1.1</v>
          </cell>
          <cell r="AP48" t="str">
            <v>1.1.1</v>
          </cell>
          <cell r="AQ48" t="str">
            <v>1.1.1.1</v>
          </cell>
        </row>
        <row r="64">
          <cell r="AD64" t="str">
            <v>pt_ntar_9</v>
          </cell>
          <cell r="AE64" t="str">
            <v>pt_ter_9</v>
          </cell>
          <cell r="AF64" t="str">
            <v>pt_cs_9</v>
          </cell>
          <cell r="AJ64" t="str">
            <v/>
          </cell>
          <cell r="AK64" t="str">
            <v/>
          </cell>
          <cell r="AL64" t="str">
            <v/>
          </cell>
          <cell r="AM64" t="str">
            <v/>
          </cell>
          <cell r="AN64">
            <v>0</v>
          </cell>
          <cell r="AO64" t="str">
            <v>.</v>
          </cell>
          <cell r="AP64" t="str">
            <v>..</v>
          </cell>
          <cell r="AQ64" t="str">
            <v>...</v>
          </cell>
        </row>
        <row r="69">
          <cell r="AD69" t="str">
            <v>pt_ntar_10</v>
          </cell>
          <cell r="AE69" t="str">
            <v>pt_ter_10</v>
          </cell>
          <cell r="AF69" t="str">
            <v>pt_cs_10</v>
          </cell>
          <cell r="AJ69" t="str">
            <v/>
          </cell>
          <cell r="AK69" t="str">
            <v/>
          </cell>
          <cell r="AL69" t="str">
            <v/>
          </cell>
          <cell r="AM69" t="str">
            <v/>
          </cell>
          <cell r="AN69">
            <v>0</v>
          </cell>
          <cell r="AO69" t="str">
            <v>.</v>
          </cell>
          <cell r="AP69" t="str">
            <v>..</v>
          </cell>
          <cell r="AQ69" t="str">
            <v>...</v>
          </cell>
        </row>
        <row r="74">
          <cell r="AD74" t="str">
            <v>pt_ntar_11</v>
          </cell>
          <cell r="AE74" t="str">
            <v>pt_ter_11</v>
          </cell>
          <cell r="AF74" t="str">
            <v>pt_cs_11</v>
          </cell>
          <cell r="AJ74" t="str">
            <v/>
          </cell>
          <cell r="AK74" t="str">
            <v/>
          </cell>
          <cell r="AL74" t="str">
            <v/>
          </cell>
          <cell r="AM74" t="str">
            <v/>
          </cell>
          <cell r="AN74">
            <v>0</v>
          </cell>
          <cell r="AO74" t="str">
            <v>.</v>
          </cell>
          <cell r="AP74" t="str">
            <v>..</v>
          </cell>
          <cell r="AQ74" t="str">
            <v>...</v>
          </cell>
        </row>
        <row r="79">
          <cell r="AD79" t="str">
            <v>pt_ntar_12</v>
          </cell>
          <cell r="AE79" t="str">
            <v>pt_ter_12</v>
          </cell>
          <cell r="AF79" t="str">
            <v>pt_cs_12</v>
          </cell>
          <cell r="AJ79" t="str">
            <v/>
          </cell>
          <cell r="AK79" t="str">
            <v/>
          </cell>
          <cell r="AL79" t="str">
            <v/>
          </cell>
          <cell r="AM79" t="str">
            <v/>
          </cell>
          <cell r="AN79">
            <v>0</v>
          </cell>
          <cell r="AO79" t="str">
            <v>.</v>
          </cell>
          <cell r="AP79" t="str">
            <v>..</v>
          </cell>
          <cell r="AQ79" t="str">
            <v>...</v>
          </cell>
        </row>
        <row r="84">
          <cell r="AD84" t="str">
            <v>pt_ntar_13</v>
          </cell>
          <cell r="AE84" t="str">
            <v>pt_ter_13</v>
          </cell>
          <cell r="AF84" t="str">
            <v>pt_cs_13</v>
          </cell>
          <cell r="AJ84" t="str">
            <v/>
          </cell>
          <cell r="AK84" t="str">
            <v/>
          </cell>
          <cell r="AL84" t="str">
            <v/>
          </cell>
          <cell r="AM84" t="str">
            <v/>
          </cell>
          <cell r="AN84">
            <v>0</v>
          </cell>
          <cell r="AO84" t="str">
            <v>.</v>
          </cell>
          <cell r="AP84" t="str">
            <v>..</v>
          </cell>
          <cell r="AQ84" t="str">
            <v>...</v>
          </cell>
        </row>
        <row r="90">
          <cell r="AD90" t="str">
            <v>pt_ntar_14</v>
          </cell>
          <cell r="AE90" t="str">
            <v>pt_ter_14</v>
          </cell>
          <cell r="AF90" t="str">
            <v>pt_cs_14</v>
          </cell>
          <cell r="AJ90" t="str">
            <v/>
          </cell>
          <cell r="AK90" t="str">
            <v/>
          </cell>
          <cell r="AL90" t="str">
            <v/>
          </cell>
          <cell r="AM90" t="str">
            <v/>
          </cell>
          <cell r="AN90">
            <v>0</v>
          </cell>
          <cell r="AO90" t="str">
            <v>.</v>
          </cell>
          <cell r="AP90" t="str">
            <v>..</v>
          </cell>
          <cell r="AQ90" t="str">
            <v>...</v>
          </cell>
        </row>
        <row r="95">
          <cell r="AD95" t="str">
            <v>pt_ntar_15</v>
          </cell>
          <cell r="AE95" t="str">
            <v>pt_ter_15</v>
          </cell>
          <cell r="AF95" t="str">
            <v>pt_cs_15</v>
          </cell>
          <cell r="AJ95" t="str">
            <v/>
          </cell>
          <cell r="AK95" t="str">
            <v/>
          </cell>
          <cell r="AL95" t="str">
            <v/>
          </cell>
          <cell r="AM95" t="str">
            <v/>
          </cell>
          <cell r="AN95">
            <v>0</v>
          </cell>
          <cell r="AO95" t="str">
            <v>.</v>
          </cell>
          <cell r="AP95" t="str">
            <v>..</v>
          </cell>
          <cell r="AQ95" t="str">
            <v>...</v>
          </cell>
        </row>
        <row r="100">
          <cell r="AD100" t="str">
            <v>pt_ntar_16</v>
          </cell>
          <cell r="AE100" t="str">
            <v>pt_ter_16</v>
          </cell>
          <cell r="AF100" t="str">
            <v>pt_cs_16</v>
          </cell>
          <cell r="AJ100" t="str">
            <v/>
          </cell>
          <cell r="AK100" t="str">
            <v/>
          </cell>
          <cell r="AL100" t="str">
            <v/>
          </cell>
          <cell r="AM100" t="str">
            <v/>
          </cell>
          <cell r="AN100">
            <v>0</v>
          </cell>
          <cell r="AO100" t="str">
            <v>.</v>
          </cell>
          <cell r="AP100" t="str">
            <v>..</v>
          </cell>
          <cell r="AQ100" t="str">
            <v>...</v>
          </cell>
        </row>
        <row r="106">
          <cell r="AD106" t="str">
            <v>pt_ntar_17</v>
          </cell>
          <cell r="AE106" t="str">
            <v>pt_ter_17</v>
          </cell>
          <cell r="AF106" t="str">
            <v>pt_cs_17</v>
          </cell>
          <cell r="AJ106" t="str">
            <v/>
          </cell>
          <cell r="AK106" t="str">
            <v/>
          </cell>
          <cell r="AL106" t="str">
            <v/>
          </cell>
          <cell r="AM106" t="str">
            <v/>
          </cell>
          <cell r="AN106">
            <v>0</v>
          </cell>
          <cell r="AO106" t="str">
            <v>.</v>
          </cell>
          <cell r="AP106" t="str">
            <v>..</v>
          </cell>
          <cell r="AQ106" t="str">
            <v>...</v>
          </cell>
        </row>
        <row r="111">
          <cell r="AD111" t="str">
            <v>pt_ntar_18</v>
          </cell>
          <cell r="AE111" t="str">
            <v>pt_ter_18</v>
          </cell>
          <cell r="AF111" t="str">
            <v>pt_cs_18</v>
          </cell>
          <cell r="AJ111" t="str">
            <v/>
          </cell>
          <cell r="AK111" t="str">
            <v/>
          </cell>
          <cell r="AL111" t="str">
            <v/>
          </cell>
          <cell r="AM111" t="str">
            <v/>
          </cell>
          <cell r="AN111">
            <v>0</v>
          </cell>
          <cell r="AO111" t="str">
            <v>.</v>
          </cell>
          <cell r="AP111" t="str">
            <v>..</v>
          </cell>
          <cell r="AQ111" t="str">
            <v>...</v>
          </cell>
        </row>
        <row r="116">
          <cell r="AD116" t="str">
            <v>pt_ntar_19</v>
          </cell>
          <cell r="AE116" t="str">
            <v>pt_ter_19</v>
          </cell>
          <cell r="AF116" t="str">
            <v>pt_cs_19</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36">
          <cell r="E36" t="str">
            <v>HEAT</v>
          </cell>
          <cell r="F36" t="str">
            <v>теплоснабжения</v>
          </cell>
        </row>
        <row r="45">
          <cell r="E45" t="str">
            <v>P</v>
          </cell>
        </row>
        <row r="102">
          <cell r="AZ102" t="str">
            <v>тыс.руб./Гкал/ч</v>
          </cell>
        </row>
        <row r="103">
          <cell r="AZ103" t="str">
            <v>тыс.руб.</v>
          </cell>
        </row>
        <row r="104">
          <cell r="AZ104" t="str">
            <v>руб.</v>
          </cell>
        </row>
      </sheetData>
      <sheetData sheetId="55">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PP108.OPEN.INFO.PRICE.COLDVSNA.EIAS</v>
          </cell>
        </row>
        <row r="3">
          <cell r="B3" t="str">
            <v>Версия отчёта: 1.0.5</v>
          </cell>
        </row>
      </sheetData>
      <sheetData sheetId="1">
        <row r="7">
          <cell r="F7" t="str">
            <v>Ханты-Мансийский автономный округ</v>
          </cell>
        </row>
        <row r="11">
          <cell r="F11">
            <v>45292.714722222219</v>
          </cell>
        </row>
        <row r="12">
          <cell r="F12">
            <v>45657.716527777775</v>
          </cell>
        </row>
        <row r="13">
          <cell r="F13" t="str">
            <v/>
          </cell>
        </row>
        <row r="21">
          <cell r="F21">
            <v>45274</v>
          </cell>
        </row>
        <row r="22">
          <cell r="F22" t="str">
            <v>№ 127-нп</v>
          </cell>
        </row>
        <row r="23">
          <cell r="F23" t="str">
            <v>Региональная служба по тарифам Ханты-Мансийского автоного округа Югра</v>
          </cell>
        </row>
        <row r="24">
          <cell r="F24" t="str">
            <v xml:space="preserve">Официальный интернет-портал правовой информации (www.pravo.gov.ru), 19.12.2023 </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76</v>
          </cell>
          <cell r="G13" t="str">
            <v>Сургутский муниципальный район</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Тариф на подключение (технологическое присоединение) к централизованной системе холодного водоснабжения на территории муниципального образования городское поселение Барсово Сургутского муниципального района</v>
          </cell>
          <cell r="AK84" t="str">
            <v>Территория 1</v>
          </cell>
          <cell r="AL84" t="str">
            <v>без дифференциации</v>
          </cell>
          <cell r="AM84" t="str">
            <v>без дифференциации</v>
          </cell>
          <cell r="AN84">
            <v>1</v>
          </cell>
          <cell r="AO84" t="str">
            <v>1.1</v>
          </cell>
          <cell r="AP84" t="str">
            <v>1.1.1</v>
          </cell>
          <cell r="AQ84" t="str">
            <v>1.1.1.1</v>
          </cell>
        </row>
        <row r="88">
          <cell r="AC88" t="str">
            <v>pIns_PT_VTAR_E_COLDVSNA</v>
          </cell>
          <cell r="AD88" t="str">
            <v>pt_ntar_26</v>
          </cell>
          <cell r="AE88" t="str">
            <v>pt_ter_30</v>
          </cell>
          <cell r="AF88" t="str">
            <v>pt_cs_30</v>
          </cell>
          <cell r="AG88" t="str">
            <v>pt_ist_te_30</v>
          </cell>
          <cell r="AH88" t="str">
            <v>Тариф на подключение (технологическое присоединение) к централизованной системе холодного водоснабжения</v>
          </cell>
          <cell r="AJ88" t="str">
            <v>Тариф на подключение (технологическое присоединение) к централизованной системе холодного водоснабжения для Муниципального автономного учреждения Сургутского района «Историко-культурный научно-производственный центр «Барсова Гора»</v>
          </cell>
          <cell r="AK88" t="str">
            <v>Территория 1</v>
          </cell>
          <cell r="AL88" t="str">
            <v>без дифференциации</v>
          </cell>
          <cell r="AN88" t="str">
            <v>2</v>
          </cell>
          <cell r="AO88" t="str">
            <v>2.1</v>
          </cell>
          <cell r="AP88" t="str">
            <v>2.1.1</v>
          </cell>
        </row>
        <row r="94">
          <cell r="AC94" t="str">
            <v>pIns_PT_VTAR_A_HOTVSNA</v>
          </cell>
          <cell r="AD94" t="str">
            <v>pt_ntar_14</v>
          </cell>
          <cell r="AE94" t="str">
            <v>pt_ter_14</v>
          </cell>
          <cell r="AF94" t="str">
            <v>pt_cs_14</v>
          </cell>
          <cell r="AH94" t="str">
            <v>Тариф на горячую воду (горячее водоснабжение)</v>
          </cell>
          <cell r="AJ94" t="str">
            <v/>
          </cell>
          <cell r="AK94" t="str">
            <v/>
          </cell>
          <cell r="AL94" t="str">
            <v/>
          </cell>
          <cell r="AM94" t="str">
            <v/>
          </cell>
          <cell r="AN94">
            <v>0</v>
          </cell>
          <cell r="AO94" t="str">
            <v>.</v>
          </cell>
          <cell r="AP94" t="str">
            <v>..</v>
          </cell>
          <cell r="AQ94" t="str">
            <v>...</v>
          </cell>
        </row>
        <row r="99">
          <cell r="AC99" t="str">
            <v>pIns_PT_VTAR_B_HOTVSNA</v>
          </cell>
          <cell r="AD99" t="str">
            <v>pt_ntar_15</v>
          </cell>
          <cell r="AE99" t="str">
            <v>pt_ter_15</v>
          </cell>
          <cell r="AF99" t="str">
            <v>pt_cs_15</v>
          </cell>
          <cell r="AH99" t="str">
            <v>Тариф на транспортировку горячей воды</v>
          </cell>
          <cell r="AJ99" t="str">
            <v/>
          </cell>
          <cell r="AK99" t="str">
            <v/>
          </cell>
          <cell r="AL99" t="str">
            <v/>
          </cell>
          <cell r="AM99" t="str">
            <v/>
          </cell>
          <cell r="AN99">
            <v>0</v>
          </cell>
          <cell r="AO99" t="str">
            <v>.</v>
          </cell>
          <cell r="AP99" t="str">
            <v>..</v>
          </cell>
          <cell r="AQ99" t="str">
            <v>...</v>
          </cell>
        </row>
        <row r="104">
          <cell r="AC104" t="str">
            <v>pIns_PT_VTAR_C_HOTVSNA</v>
          </cell>
          <cell r="AD104" t="str">
            <v>pt_ntar_16</v>
          </cell>
          <cell r="AE104" t="str">
            <v>pt_ter_16</v>
          </cell>
          <cell r="AF104" t="str">
            <v>pt_cs_16</v>
          </cell>
          <cell r="AH104" t="str">
            <v>Тариф на подключение (технологическое присоединение) к централизованной системе горячего водоснабжения</v>
          </cell>
          <cell r="AJ104" t="str">
            <v/>
          </cell>
          <cell r="AK104" t="str">
            <v/>
          </cell>
          <cell r="AL104" t="str">
            <v/>
          </cell>
          <cell r="AM104" t="str">
            <v/>
          </cell>
          <cell r="AN104">
            <v>0</v>
          </cell>
          <cell r="AO104" t="str">
            <v>.</v>
          </cell>
          <cell r="AP104" t="str">
            <v>..</v>
          </cell>
          <cell r="AQ104" t="str">
            <v>...</v>
          </cell>
        </row>
        <row r="110">
          <cell r="AC110" t="str">
            <v>pIns_PT_VTAR_A_VOTV</v>
          </cell>
          <cell r="AD110" t="str">
            <v>pt_ntar_17</v>
          </cell>
          <cell r="AE110" t="str">
            <v>pt_ter_17</v>
          </cell>
          <cell r="AF110" t="str">
            <v>pt_cs_17</v>
          </cell>
          <cell r="AH110" t="str">
            <v>Тариф на водоотведение</v>
          </cell>
          <cell r="AJ110" t="str">
            <v/>
          </cell>
          <cell r="AK110" t="str">
            <v/>
          </cell>
          <cell r="AL110" t="str">
            <v/>
          </cell>
          <cell r="AM110" t="str">
            <v/>
          </cell>
          <cell r="AN110">
            <v>0</v>
          </cell>
          <cell r="AO110" t="str">
            <v>.</v>
          </cell>
          <cell r="AP110" t="str">
            <v>..</v>
          </cell>
          <cell r="AQ110" t="str">
            <v>...</v>
          </cell>
        </row>
        <row r="115">
          <cell r="AC115" t="str">
            <v>pIns_PT_VTAR_B_VOTV</v>
          </cell>
          <cell r="AD115" t="str">
            <v>pt_ntar_18</v>
          </cell>
          <cell r="AE115" t="str">
            <v>pt_ter_18</v>
          </cell>
          <cell r="AF115" t="str">
            <v>pt_cs_18</v>
          </cell>
          <cell r="AH115" t="str">
            <v>Тариф на транспортировку сточных вод</v>
          </cell>
          <cell r="AJ115" t="str">
            <v/>
          </cell>
          <cell r="AK115" t="str">
            <v/>
          </cell>
          <cell r="AL115" t="str">
            <v/>
          </cell>
          <cell r="AM115" t="str">
            <v/>
          </cell>
          <cell r="AN115">
            <v>0</v>
          </cell>
          <cell r="AO115" t="str">
            <v>.</v>
          </cell>
          <cell r="AP115" t="str">
            <v>..</v>
          </cell>
          <cell r="AQ115" t="str">
            <v>...</v>
          </cell>
        </row>
        <row r="120">
          <cell r="AC120" t="str">
            <v>pIns_PT_VTAR_C_VOTV</v>
          </cell>
          <cell r="AD120" t="str">
            <v>pt_ntar_19</v>
          </cell>
          <cell r="AE120" t="str">
            <v>pt_ter_19</v>
          </cell>
          <cell r="AF120" t="str">
            <v>pt_cs_19</v>
          </cell>
          <cell r="AH120" t="str">
            <v>Тариф на подключение (технологическое присоединение) к централизованной системе водоотведения</v>
          </cell>
          <cell r="AJ120" t="str">
            <v/>
          </cell>
          <cell r="AK120" t="str">
            <v/>
          </cell>
          <cell r="AL120" t="str">
            <v/>
          </cell>
          <cell r="AM120" t="str">
            <v/>
          </cell>
          <cell r="AN120">
            <v>0</v>
          </cell>
          <cell r="AO120" t="str">
            <v>.</v>
          </cell>
          <cell r="AP120" t="str">
            <v>..</v>
          </cell>
          <cell r="AQ120"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sheetData sheetId="43"/>
      <sheetData sheetId="44"/>
      <sheetData sheetId="45"/>
      <sheetData sheetId="46"/>
      <sheetData sheetId="47">
        <row r="12">
          <cell r="F12" t="str">
            <v>СГ МУП "Городские тепловые сети"</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T19">
            <v>4189671</v>
          </cell>
          <cell r="BU19" t="str">
            <v>Холодное водоснабжение. Питьевая вода</v>
          </cell>
        </row>
        <row r="20">
          <cell r="BB20" t="str">
            <v>щепа</v>
          </cell>
          <cell r="BT20">
            <v>4189672</v>
          </cell>
          <cell r="BU20" t="str">
            <v>Холодное водоснабжение. Техническая вода</v>
          </cell>
        </row>
        <row r="21">
          <cell r="BB21" t="str">
            <v>горючий сланец</v>
          </cell>
          <cell r="BT21">
            <v>4189673</v>
          </cell>
          <cell r="BU21" t="str">
            <v>Холодное водоснабжение. Подвозная вода</v>
          </cell>
        </row>
        <row r="22">
          <cell r="BB22" t="str">
            <v>керосин</v>
          </cell>
          <cell r="BT22">
            <v>4189674</v>
          </cell>
          <cell r="BU22" t="str">
            <v>Транспортировка. Питьевая вода</v>
          </cell>
        </row>
        <row r="23">
          <cell r="BB23" t="str">
            <v>кислородно-водородная смесь</v>
          </cell>
          <cell r="BT23">
            <v>4189675</v>
          </cell>
          <cell r="BU23" t="str">
            <v>Транспортировка. Техническая вода</v>
          </cell>
        </row>
        <row r="24">
          <cell r="BB24" t="str">
            <v>электроэнергия (НН)</v>
          </cell>
          <cell r="BT24">
            <v>4189676</v>
          </cell>
          <cell r="BU24" t="str">
            <v>Транспортировка. Подвозная вода</v>
          </cell>
        </row>
        <row r="25">
          <cell r="BB25" t="str">
            <v>электроэнергия (СН1)</v>
          </cell>
          <cell r="BT25">
            <v>4189677</v>
          </cell>
          <cell r="BU25" t="str">
            <v>Подключение (технологическое присоединение) к централизованной системе водоснабжения</v>
          </cell>
        </row>
        <row r="26">
          <cell r="BB26" t="str">
            <v>электроэнергия (СН2)</v>
          </cell>
        </row>
        <row r="27">
          <cell r="BB27" t="str">
            <v>электроэнергия (ВН)</v>
          </cell>
        </row>
        <row r="28">
          <cell r="BB28" t="str">
            <v>мощность</v>
          </cell>
        </row>
        <row r="29">
          <cell r="BB29" t="str">
            <v>прочее</v>
          </cell>
        </row>
        <row r="36">
          <cell r="E36" t="str">
            <v>COLDVSNA</v>
          </cell>
          <cell r="F36" t="str">
            <v>холодного водоснабжения</v>
          </cell>
          <cell r="G36" t="str">
            <v>холодное водоснабжение</v>
          </cell>
        </row>
        <row r="45">
          <cell r="E45" t="str">
            <v>P</v>
          </cell>
          <cell r="J45" t="str">
            <v>Показатели, подлежащие раскрытию в сфере холодного водоснабжения (цены и тарифы)</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(холодного водоснабжения)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холодного водоснабжения</v>
          </cell>
        </row>
        <row r="51">
          <cell r="F51" t="str">
            <v>R</v>
          </cell>
          <cell r="G51">
            <v>45292.714722222219</v>
          </cell>
          <cell r="H51">
            <v>45657.716527777775</v>
          </cell>
          <cell r="I51" t="b">
            <v>0</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45292.714722222219</v>
          </cell>
          <cell r="H52">
            <v>45657.716527777775</v>
          </cell>
          <cell r="I52" t="b">
            <v>0</v>
          </cell>
          <cell r="J52" t="str">
            <v>Показатели, подлежащие раскрытию в сфере холодного водоснабжения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7</v>
          </cell>
          <cell r="M61" t="str">
            <v>Объём поднятой воды</v>
          </cell>
          <cell r="N61" t="str">
            <v/>
          </cell>
          <cell r="P61" t="str">
            <v>7</v>
          </cell>
          <cell r="U61" t="str">
            <v>Объём поднятой воды</v>
          </cell>
        </row>
        <row r="62">
          <cell r="L62" t="str">
            <v>8</v>
          </cell>
          <cell r="M62" t="str">
            <v>Объём покупной воды</v>
          </cell>
          <cell r="N62" t="str">
            <v/>
          </cell>
          <cell r="P62" t="str">
            <v>8</v>
          </cell>
          <cell r="U62" t="str">
            <v>Объём покупной воды</v>
          </cell>
        </row>
        <row r="63">
          <cell r="L63" t="str">
            <v>9</v>
          </cell>
          <cell r="M63" t="str">
            <v>Объём воды, пропущенной через очистные сооружения</v>
          </cell>
          <cell r="N63" t="str">
            <v/>
          </cell>
          <cell r="P63" t="str">
            <v>9</v>
          </cell>
          <cell r="U63" t="str">
            <v>Объём воды, пропущенной через очистные сооружения</v>
          </cell>
        </row>
        <row r="64">
          <cell r="L64" t="str">
            <v>10</v>
          </cell>
          <cell r="M64" t="str">
            <v>Объём отпущенной потребителям воды, в том числе:</v>
          </cell>
          <cell r="N64" t="str">
            <v>Указывается общий объем отпущенной потребителям воды.</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10.1</v>
          </cell>
          <cell r="M65" t="str">
            <v>Объём отпущенной потребителям воды, определенный по приборам учета</v>
          </cell>
          <cell r="N65" t="str">
            <v/>
          </cell>
          <cell r="P65" t="str">
            <v>10.1</v>
          </cell>
          <cell r="U65" t="str">
            <v>Объём отпущенной потребителям воды, определенный по приборам учета</v>
          </cell>
        </row>
        <row r="66">
          <cell r="L66" t="str">
            <v>10.2</v>
          </cell>
          <cell r="M66" t="str">
            <v>Объём отпущенной потребителям воды, определенный расчетным способом</v>
          </cell>
          <cell r="N66" t="str">
            <v/>
          </cell>
          <cell r="P66" t="str">
            <v>10.2</v>
          </cell>
          <cell r="U66" t="str">
            <v>Объём отпущенной потребителям воды, определенный расчетным способом</v>
          </cell>
        </row>
        <row r="67">
          <cell r="L67" t="str">
            <v>10.2.1</v>
          </cell>
          <cell r="M67" t="str">
            <v>Объём отпущенной потребителям воды, определенный по нормативам потребления коммунальных услуг</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10.2.2</v>
          </cell>
          <cell r="M68" t="str">
            <v xml:space="preserve">Объём отпущенной потребителям воды, определенный по нормативам потребления коммунальных ресурсов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11</v>
          </cell>
          <cell r="M69" t="str">
            <v>Потери воды в сетях</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ortal.eias.ru/Portal/DownloadPage.aspx?type=12&amp;guid=98c0c003-920f-4676-9bf6-497912ff9a04" TargetMode="External"/><Relationship Id="rId2" Type="http://schemas.openxmlformats.org/officeDocument/2006/relationships/hyperlink" Target="https://portal.eias.ru/Portal/DownloadPage.aspx?type=12&amp;guid=1af1d47a-c000-445b-b54a-c99f229b27ef" TargetMode="External"/><Relationship Id="rId1" Type="http://schemas.openxmlformats.org/officeDocument/2006/relationships/hyperlink" Target="https://www.surgutgts.ru/podklyuchenie/" TargetMode="External"/><Relationship Id="rId6" Type="http://schemas.openxmlformats.org/officeDocument/2006/relationships/drawing" Target="../drawings/drawing1.xml"/><Relationship Id="rId5" Type="http://schemas.openxmlformats.org/officeDocument/2006/relationships/hyperlink" Target="https://portal.eias.ru/Portal/DownloadPage.aspx?type=12&amp;guid=f0f2205a-eeac-4b68-96bf-2e8fb2486e12" TargetMode="External"/><Relationship Id="rId4" Type="http://schemas.openxmlformats.org/officeDocument/2006/relationships/hyperlink" Target="https://portal.eias.ru/Portal/DownloadPage.aspx?type=12&amp;guid=f950546b-710b-49a7-9a9e-8f694dbcd5c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E9E72-8FF0-477E-A9B4-B9819D559ECD}">
  <sheetPr>
    <tabColor theme="6" tint="0.39997558519241921"/>
  </sheetPr>
  <dimension ref="A1:L44"/>
  <sheetViews>
    <sheetView showGridLines="0" tabSelected="1" topLeftCell="C25" zoomScale="90" workbookViewId="0">
      <selection activeCell="E49" sqref="E49"/>
    </sheetView>
  </sheetViews>
  <sheetFormatPr defaultColWidth="10.5703125" defaultRowHeight="14.25" customHeight="1"/>
  <cols>
    <col min="1" max="1" width="9.140625" style="3" hidden="1" customWidth="1"/>
    <col min="2" max="2" width="9.140625" style="1" hidden="1" customWidth="1"/>
    <col min="3" max="3" width="3.7109375" style="5" customWidth="1"/>
    <col min="4" max="4" width="6.28515625" style="7" customWidth="1"/>
    <col min="5" max="5" width="63.42578125" style="7" customWidth="1"/>
    <col min="6" max="6" width="1.7109375" style="7" hidden="1" customWidth="1"/>
    <col min="7" max="8" width="35.7109375" style="7" customWidth="1"/>
    <col min="9" max="9" width="91.5703125" style="7" customWidth="1"/>
    <col min="10" max="10" width="68.85546875" style="7" customWidth="1"/>
    <col min="11" max="12" width="10.5703125" style="23"/>
    <col min="13" max="16384" width="10.5703125" style="9"/>
  </cols>
  <sheetData>
    <row r="1" spans="1:12" ht="14.25" hidden="1" customHeight="1"/>
    <row r="2" spans="1:12" s="7" customFormat="1" ht="18.75" hidden="1" customHeight="1">
      <c r="A2" s="14"/>
      <c r="B2" s="1"/>
      <c r="C2" s="191" t="s">
        <v>43</v>
      </c>
      <c r="D2" s="192"/>
      <c r="E2" s="193"/>
      <c r="F2" s="168"/>
      <c r="G2" s="168" t="s">
        <v>45</v>
      </c>
      <c r="H2" s="194"/>
      <c r="K2" s="23"/>
      <c r="L2" s="23"/>
    </row>
    <row r="3" spans="1:12" s="7" customFormat="1" ht="14.25" hidden="1" customHeight="1">
      <c r="A3" s="3"/>
      <c r="B3" s="1"/>
      <c r="C3" s="5"/>
      <c r="K3" s="23"/>
      <c r="L3" s="23"/>
    </row>
    <row r="4" spans="1:12" s="7" customFormat="1" ht="18.75" hidden="1" customHeight="1">
      <c r="A4" s="14"/>
      <c r="B4" s="1"/>
      <c r="C4" s="191" t="s">
        <v>43</v>
      </c>
      <c r="D4" s="192"/>
      <c r="E4" s="195" t="s">
        <v>46</v>
      </c>
      <c r="F4" s="168"/>
      <c r="G4" s="196"/>
      <c r="H4" s="168" t="s">
        <v>45</v>
      </c>
      <c r="K4" s="23"/>
      <c r="L4" s="23"/>
    </row>
    <row r="5" spans="1:12" s="7" customFormat="1" ht="14.25" hidden="1" customHeight="1">
      <c r="A5" s="3"/>
      <c r="B5" s="1"/>
      <c r="C5" s="5"/>
      <c r="K5" s="23"/>
      <c r="L5" s="23"/>
    </row>
    <row r="6" spans="1:12" s="7" customFormat="1" ht="18.75" hidden="1" customHeight="1">
      <c r="A6" s="14"/>
      <c r="B6" s="1"/>
      <c r="C6" s="191" t="s">
        <v>43</v>
      </c>
      <c r="D6" s="192"/>
      <c r="E6" s="197" t="s">
        <v>47</v>
      </c>
      <c r="F6" s="168"/>
      <c r="G6" s="196"/>
      <c r="H6" s="168" t="s">
        <v>45</v>
      </c>
      <c r="K6" s="23"/>
      <c r="L6" s="23"/>
    </row>
    <row r="7" spans="1:12" s="7" customFormat="1" ht="14.25" hidden="1" customHeight="1">
      <c r="A7" s="3"/>
      <c r="B7" s="1"/>
      <c r="C7" s="5"/>
      <c r="K7" s="23"/>
      <c r="L7" s="23"/>
    </row>
    <row r="8" spans="1:12" s="7" customFormat="1" ht="18.75" hidden="1" customHeight="1">
      <c r="A8" s="14"/>
      <c r="B8" s="1"/>
      <c r="C8" s="191" t="s">
        <v>43</v>
      </c>
      <c r="D8" s="192"/>
      <c r="E8" s="197" t="s">
        <v>48</v>
      </c>
      <c r="F8" s="168"/>
      <c r="G8" s="196"/>
      <c r="H8" s="168" t="s">
        <v>45</v>
      </c>
      <c r="K8" s="23"/>
      <c r="L8" s="23"/>
    </row>
    <row r="9" spans="1:12" s="7" customFormat="1" ht="14.25" hidden="1" customHeight="1">
      <c r="A9" s="3"/>
      <c r="B9" s="1"/>
      <c r="C9" s="5"/>
      <c r="K9" s="23"/>
      <c r="L9" s="23"/>
    </row>
    <row r="10" spans="1:12" s="7" customFormat="1" ht="18.75" hidden="1" customHeight="1">
      <c r="A10" s="14"/>
      <c r="B10" s="1"/>
      <c r="C10" s="191" t="s">
        <v>43</v>
      </c>
      <c r="D10" s="192"/>
      <c r="E10" s="197" t="s">
        <v>49</v>
      </c>
      <c r="F10" s="168"/>
      <c r="G10" s="198"/>
      <c r="H10" s="168" t="s">
        <v>45</v>
      </c>
      <c r="K10" s="23"/>
      <c r="L10" s="23" t="s">
        <v>50</v>
      </c>
    </row>
    <row r="11" spans="1:12" ht="14.25" hidden="1" customHeight="1"/>
    <row r="12" spans="1:12" ht="14.25" hidden="1" customHeight="1"/>
    <row r="13" spans="1:12" ht="14.25" customHeight="1">
      <c r="C13" s="127"/>
      <c r="D13" s="129"/>
      <c r="E13" s="129"/>
      <c r="F13" s="129"/>
      <c r="G13" s="129"/>
      <c r="H13" s="199"/>
      <c r="I13" s="199"/>
    </row>
    <row r="14" spans="1:12" ht="27.75" customHeight="1">
      <c r="C14" s="127"/>
      <c r="D14" s="200" t="str">
        <f>PROCEDURE_TC_NAME_FORM</f>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
      <c r="E14" s="201"/>
      <c r="F14" s="201"/>
      <c r="G14" s="201"/>
      <c r="H14" s="202"/>
    </row>
    <row r="15" spans="1:12" s="7" customFormat="1" ht="14.25" customHeight="1">
      <c r="A15" s="3"/>
      <c r="B15" s="1"/>
      <c r="C15" s="127"/>
      <c r="D15" s="203" t="str">
        <f>IF(org=0,"Не определено",org)</f>
        <v>СГ МУП "Городские тепловые сети"</v>
      </c>
      <c r="E15" s="204"/>
      <c r="F15" s="204"/>
      <c r="G15" s="204"/>
      <c r="H15" s="205"/>
      <c r="J15" s="206"/>
      <c r="K15" s="23"/>
      <c r="L15" s="23"/>
    </row>
    <row r="16" spans="1:12" ht="14.25" customHeight="1">
      <c r="C16" s="127"/>
      <c r="D16" s="129"/>
      <c r="E16" s="207"/>
      <c r="F16" s="207"/>
      <c r="G16" s="207"/>
      <c r="H16" s="208"/>
      <c r="I16" s="209"/>
    </row>
    <row r="17" spans="1:12" s="7" customFormat="1" ht="14.25" hidden="1" customHeight="1">
      <c r="A17" s="3"/>
      <c r="B17" s="1"/>
      <c r="C17" s="127"/>
      <c r="D17" s="129"/>
      <c r="E17" s="207"/>
      <c r="F17" s="207"/>
      <c r="G17" s="207"/>
      <c r="H17" s="208"/>
      <c r="I17" s="209"/>
      <c r="K17" s="23"/>
      <c r="L17" s="23"/>
    </row>
    <row r="18" spans="1:12" ht="21" customHeight="1">
      <c r="C18" s="127"/>
      <c r="D18" s="146" t="s">
        <v>20</v>
      </c>
      <c r="E18" s="146"/>
      <c r="F18" s="146"/>
      <c r="G18" s="146"/>
      <c r="H18" s="146"/>
      <c r="I18" s="210" t="s">
        <v>21</v>
      </c>
    </row>
    <row r="19" spans="1:12" ht="21" customHeight="1">
      <c r="C19" s="127"/>
      <c r="D19" s="167" t="s">
        <v>22</v>
      </c>
      <c r="E19" s="168" t="s">
        <v>51</v>
      </c>
      <c r="F19" s="168"/>
      <c r="G19" s="168" t="s">
        <v>52</v>
      </c>
      <c r="H19" s="168" t="s">
        <v>53</v>
      </c>
      <c r="I19" s="210"/>
    </row>
    <row r="20" spans="1:12" ht="12" hidden="1" customHeight="1">
      <c r="C20" s="127"/>
      <c r="D20" s="211"/>
      <c r="E20" s="211"/>
      <c r="F20" s="211"/>
      <c r="G20" s="211"/>
      <c r="H20" s="211"/>
      <c r="I20" s="211"/>
    </row>
    <row r="21" spans="1:12" ht="14.25" customHeight="1">
      <c r="A21" s="14"/>
      <c r="C21" s="127"/>
      <c r="D21" s="192">
        <v>1</v>
      </c>
      <c r="E21" s="212" t="s">
        <v>54</v>
      </c>
      <c r="F21" s="212"/>
      <c r="G21" s="212"/>
      <c r="H21" s="212"/>
      <c r="I21" s="213"/>
    </row>
    <row r="22" spans="1:12" ht="20.25" customHeight="1">
      <c r="A22" s="14"/>
      <c r="C22" s="127"/>
      <c r="D22" s="192" t="s">
        <v>55</v>
      </c>
      <c r="E22" s="195" t="s">
        <v>56</v>
      </c>
      <c r="F22" s="168"/>
      <c r="G22" s="214">
        <v>45281.385393518518</v>
      </c>
      <c r="H22" s="168" t="s">
        <v>45</v>
      </c>
      <c r="I22" s="17" t="s">
        <v>57</v>
      </c>
    </row>
    <row r="23" spans="1:12" ht="45" customHeight="1">
      <c r="A23" s="14"/>
      <c r="C23" s="127"/>
      <c r="D23" s="192" t="s">
        <v>58</v>
      </c>
      <c r="E23" s="195" t="s">
        <v>59</v>
      </c>
      <c r="F23" s="168"/>
      <c r="G23" s="215" t="s">
        <v>109</v>
      </c>
      <c r="H23" s="216" t="s">
        <v>110</v>
      </c>
      <c r="I23" s="217" t="s">
        <v>60</v>
      </c>
    </row>
    <row r="24" spans="1:12" ht="48.4" customHeight="1">
      <c r="A24" s="14"/>
      <c r="B24" s="1">
        <v>3</v>
      </c>
      <c r="C24" s="127"/>
      <c r="D24" s="192">
        <v>2</v>
      </c>
      <c r="E24" s="218" t="str">
        <f>"Форма заявки на заключение договора о подключении (технологическом присоединении) к системе "&amp;TEMPLATE_SPHERE_RUS</f>
        <v>Форма заявки на заключение договора о подключении (технологическом присоединении) к системе холодного водоснабжения</v>
      </c>
      <c r="F24" s="168"/>
      <c r="G24" s="168" t="s">
        <v>45</v>
      </c>
      <c r="H24" s="216" t="s">
        <v>111</v>
      </c>
      <c r="I24" s="219" t="s">
        <v>61</v>
      </c>
    </row>
    <row r="25" spans="1:12" ht="46.5" customHeight="1">
      <c r="A25" s="14"/>
      <c r="C25" s="127"/>
      <c r="D25" s="192">
        <v>3</v>
      </c>
      <c r="E25" s="212" t="str">
        <f>"Перечень документов и сведений, представляемых одновременно "&amp;IF(TEMPLATE_SPHERE="HEAT","с заявкой на заключение","с заявлением о заключении")&amp;" договора о подключении (технологическом присоединении) к системе "&amp;TEMPLATE_SPHERE_RUS&amp;IF(TEMPLATE_SPHERE="HEAT","",", и указание на запрет требовать представления документов и сведений или осуществления действий, не предусмотренных законодательством Российской Федерации"&amp;" о градостроительной деятельности и законодательством Российской Федерации в сфере водоснабжения и водоотведения")</f>
        <v>Перечень документов и сведений, представляемых одновременно с заявлением о заключении договора о подключении (технологическом присоединении) к системе холодного водоснабжения, и указание на запрет требовать представления документов и сведений или осуществления действий, не предусмотренных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v>
      </c>
      <c r="F25" s="212"/>
      <c r="G25" s="212"/>
      <c r="H25" s="212"/>
      <c r="I25" s="213"/>
    </row>
    <row r="26" spans="1:12" ht="101.65" customHeight="1">
      <c r="A26" s="14"/>
      <c r="C26" s="127"/>
      <c r="D26" s="192" t="s">
        <v>62</v>
      </c>
      <c r="E26" s="193" t="s">
        <v>112</v>
      </c>
      <c r="F26" s="168"/>
      <c r="G26" s="168" t="s">
        <v>45</v>
      </c>
      <c r="H26" s="216" t="s">
        <v>113</v>
      </c>
      <c r="I26" s="220" t="s">
        <v>63</v>
      </c>
    </row>
    <row r="27" spans="1:12" s="7" customFormat="1" ht="63.4" customHeight="1">
      <c r="A27" s="14"/>
      <c r="B27" s="1"/>
      <c r="C27" s="191" t="s">
        <v>43</v>
      </c>
      <c r="D27" s="192" t="s">
        <v>114</v>
      </c>
      <c r="E27" s="193" t="s">
        <v>115</v>
      </c>
      <c r="F27" s="168"/>
      <c r="G27" s="168" t="s">
        <v>45</v>
      </c>
      <c r="H27" s="216" t="s">
        <v>116</v>
      </c>
      <c r="I27" s="221"/>
      <c r="K27" s="23"/>
      <c r="L27" s="23"/>
    </row>
    <row r="28" spans="1:12" ht="15" customHeight="1">
      <c r="A28" s="14" t="s">
        <v>40</v>
      </c>
      <c r="C28" s="127"/>
      <c r="D28" s="222"/>
      <c r="E28" s="85" t="s">
        <v>64</v>
      </c>
      <c r="F28" s="223"/>
      <c r="G28" s="223"/>
      <c r="H28" s="224"/>
      <c r="I28" s="225"/>
    </row>
    <row r="29" spans="1:12" ht="38.25" customHeight="1">
      <c r="A29" s="14"/>
      <c r="B29" s="1">
        <v>3</v>
      </c>
      <c r="C29" s="127"/>
      <c r="D29" s="192">
        <v>4</v>
      </c>
      <c r="E29" s="212" t="str">
        <f>"Реквизиты нормативных правовых актов, регламентирующих порядок действий заявителя и "&amp;IF(TEMPLATE_SPHERE="HEAT","регулируемой ","")&amp;"организации"&amp;IF(TEMPLATE_SPHERE="HEAT",""," "&amp;TEMPLATE_SPHERE_RUS)&amp;" при подаче, приеме, обработке "&amp;IF(TEMPLATE_SPHERE="HEAT","заявки на заключение","заявления о заключении")&amp;" договора о подключении (технологическом присоединении) к системе "&amp;TEMPLATE_SPHERE_RUS&amp;IF(TEMPLATE_SPHERE="HEAT",""," (в том числе в форме электронного документа)")</f>
        <v>Реквизиты нормативных правовых актов, регламентирующих порядок действий заявителя и организации холодного водоснабжения при подаче, приеме, обработке заявления о заключении договора о подключении (технологическом присоединении) к системе холодного водоснабжения (в том числе в форме электронного документа)</v>
      </c>
      <c r="F29" s="212"/>
      <c r="G29" s="212"/>
      <c r="H29" s="212"/>
      <c r="I29" s="213"/>
    </row>
    <row r="30" spans="1:12" ht="20.25" customHeight="1">
      <c r="A30" s="14"/>
      <c r="C30" s="127"/>
      <c r="D30" s="192" t="s">
        <v>65</v>
      </c>
      <c r="E30" s="195" t="s">
        <v>46</v>
      </c>
      <c r="F30" s="168"/>
      <c r="G30" s="196" t="s">
        <v>117</v>
      </c>
      <c r="H30" s="168" t="s">
        <v>45</v>
      </c>
      <c r="I30" s="220" t="s">
        <v>66</v>
      </c>
    </row>
    <row r="31" spans="1:12" s="7" customFormat="1" ht="18.75" customHeight="1">
      <c r="A31" s="14"/>
      <c r="B31" s="1"/>
      <c r="C31" s="191" t="s">
        <v>43</v>
      </c>
      <c r="D31" s="192" t="s">
        <v>67</v>
      </c>
      <c r="E31" s="195" t="s">
        <v>46</v>
      </c>
      <c r="F31" s="168"/>
      <c r="G31" s="196" t="s">
        <v>118</v>
      </c>
      <c r="H31" s="168" t="s">
        <v>45</v>
      </c>
      <c r="I31" s="221"/>
      <c r="K31" s="23"/>
      <c r="L31" s="23"/>
    </row>
    <row r="32" spans="1:12" ht="15" customHeight="1">
      <c r="A32" s="14" t="s">
        <v>41</v>
      </c>
      <c r="C32" s="127"/>
      <c r="D32" s="222"/>
      <c r="E32" s="85" t="s">
        <v>64</v>
      </c>
      <c r="F32" s="223"/>
      <c r="G32" s="223"/>
      <c r="H32" s="224"/>
      <c r="I32" s="225"/>
    </row>
    <row r="33" spans="1:12" ht="30" customHeight="1">
      <c r="A33" s="14"/>
      <c r="B33" s="1">
        <v>3</v>
      </c>
      <c r="C33" s="127"/>
      <c r="D33" s="192">
        <v>5</v>
      </c>
      <c r="E33" s="212" t="str">
        <f>"Телефоны,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адреса и график работы службы, ответственной за прием и обработку заявок на заключение договора о подключении (технологическом присоединении) к системе холодного водоснабжения</v>
      </c>
      <c r="F33" s="212"/>
      <c r="G33" s="212"/>
      <c r="H33" s="212"/>
      <c r="I33" s="213"/>
    </row>
    <row r="34" spans="1:12" ht="26.25" customHeight="1">
      <c r="A34" s="14"/>
      <c r="C34" s="127"/>
      <c r="D34" s="192" t="s">
        <v>68</v>
      </c>
      <c r="E34" s="226" t="str">
        <f>"телефоны службы, ответственной за прием и обработку заявок на заключение договора о подключении (технологическом присоединении) к системе "&amp;TEMPLATE_SPHERE_RUS</f>
        <v>телефоны службы, ответственной за прием и обработку заявок на заключение договора о подключении (технологическом присоединении) к системе холодного водоснабжения</v>
      </c>
      <c r="F34" s="226"/>
      <c r="G34" s="226"/>
      <c r="H34" s="226"/>
      <c r="I34" s="213"/>
    </row>
    <row r="35" spans="1:12" ht="14.25" customHeight="1">
      <c r="A35" s="14"/>
      <c r="C35" s="127"/>
      <c r="D35" s="192" t="s">
        <v>69</v>
      </c>
      <c r="E35" s="197" t="s">
        <v>47</v>
      </c>
      <c r="F35" s="168"/>
      <c r="G35" s="196" t="s">
        <v>71</v>
      </c>
      <c r="H35" s="168" t="s">
        <v>45</v>
      </c>
      <c r="I35" s="220" t="s">
        <v>70</v>
      </c>
    </row>
    <row r="36" spans="1:12" ht="15" customHeight="1">
      <c r="A36" s="14" t="s">
        <v>72</v>
      </c>
      <c r="C36" s="127"/>
      <c r="D36" s="222"/>
      <c r="E36" s="223" t="s">
        <v>64</v>
      </c>
      <c r="F36" s="227"/>
      <c r="G36" s="227"/>
      <c r="H36" s="224"/>
      <c r="I36" s="225"/>
    </row>
    <row r="37" spans="1:12" ht="24" customHeight="1">
      <c r="A37" s="14"/>
      <c r="C37" s="127"/>
      <c r="D37" s="192" t="s">
        <v>73</v>
      </c>
      <c r="E37" s="226" t="str">
        <f>"адреса службы, ответственной за прием и обработку заявок на заключение договора о подключении (технологическом присоединении) к системе "&amp;TEMPLATE_SPHERE_RUS</f>
        <v>адреса службы, ответственной за прием и обработку заявок на заключение договора о подключении (технологическом присоединении) к системе холодного водоснабжения</v>
      </c>
      <c r="F37" s="226"/>
      <c r="G37" s="226"/>
      <c r="H37" s="226"/>
      <c r="I37" s="213"/>
    </row>
    <row r="38" spans="1:12" ht="14.25" customHeight="1">
      <c r="A38" s="14"/>
      <c r="C38" s="127"/>
      <c r="D38" s="192" t="s">
        <v>74</v>
      </c>
      <c r="E38" s="197" t="s">
        <v>48</v>
      </c>
      <c r="F38" s="168"/>
      <c r="G38" s="196" t="s">
        <v>119</v>
      </c>
      <c r="H38" s="168" t="s">
        <v>45</v>
      </c>
      <c r="I38" s="228" t="s">
        <v>75</v>
      </c>
    </row>
    <row r="39" spans="1:12" ht="15" customHeight="1">
      <c r="A39" s="14" t="s">
        <v>76</v>
      </c>
      <c r="C39" s="127"/>
      <c r="D39" s="222"/>
      <c r="E39" s="223" t="s">
        <v>64</v>
      </c>
      <c r="F39" s="227"/>
      <c r="G39" s="227"/>
      <c r="H39" s="224"/>
      <c r="I39" s="228"/>
    </row>
    <row r="40" spans="1:12" ht="26.25" customHeight="1">
      <c r="A40" s="14"/>
      <c r="C40" s="127"/>
      <c r="D40" s="192" t="s">
        <v>77</v>
      </c>
      <c r="E40" s="226" t="str">
        <f>"график работы службы, ответственной за прием и обработку заявок на заключение договора о подключении (технологическом присоединении) к системе "&amp;TEMPLATE_SPHERE_RUS</f>
        <v>график работы службы, ответственной за прием и обработку заявок на заключение договора о подключении (технологическом присоединении) к системе холодного водоснабжения</v>
      </c>
      <c r="F40" s="226"/>
      <c r="G40" s="226"/>
      <c r="H40" s="226"/>
      <c r="I40" s="213"/>
    </row>
    <row r="41" spans="1:12" ht="14.25" customHeight="1">
      <c r="A41" s="14"/>
      <c r="C41" s="127"/>
      <c r="D41" s="192" t="s">
        <v>78</v>
      </c>
      <c r="E41" s="197" t="s">
        <v>49</v>
      </c>
      <c r="F41" s="168"/>
      <c r="G41" s="198" t="s">
        <v>120</v>
      </c>
      <c r="H41" s="168" t="s">
        <v>45</v>
      </c>
      <c r="I41" s="220" t="s">
        <v>79</v>
      </c>
      <c r="L41" s="23" t="s">
        <v>50</v>
      </c>
    </row>
    <row r="42" spans="1:12" ht="15" customHeight="1">
      <c r="A42" s="14" t="s">
        <v>80</v>
      </c>
      <c r="C42" s="127"/>
      <c r="D42" s="222"/>
      <c r="E42" s="223" t="s">
        <v>64</v>
      </c>
      <c r="F42" s="227"/>
      <c r="G42" s="227"/>
      <c r="H42" s="224"/>
      <c r="I42" s="225"/>
    </row>
    <row r="43" spans="1:12" s="229" customFormat="1" ht="3" customHeight="1">
      <c r="A43" s="14"/>
      <c r="K43" s="104"/>
      <c r="L43" s="104"/>
    </row>
    <row r="44" spans="1:12" ht="24.75" customHeight="1">
      <c r="D44" s="188" t="s">
        <v>81</v>
      </c>
      <c r="E44" s="189" t="str">
        <f>"Информация размещается в случае, если организация осуществляет услуги по подключению (технологическому присоединению) к системе "&amp;TEMPLATE_SPHERE_RUS&amp;"."</f>
        <v>Информация размещается в случае, если организация осуществляет услуги по подключению (технологическому присоединению) к системе холодного водоснабжения.</v>
      </c>
      <c r="F44" s="189"/>
      <c r="G44" s="189"/>
      <c r="H44" s="189"/>
      <c r="I44" s="189"/>
    </row>
  </sheetData>
  <sheetProtection formatColumns="0" formatRows="0" insertRows="0" deleteColumns="0" deleteRows="0" sort="0" autoFilter="0"/>
  <mergeCells count="17">
    <mergeCell ref="E37:H37"/>
    <mergeCell ref="I38:I39"/>
    <mergeCell ref="E40:H40"/>
    <mergeCell ref="I41:I42"/>
    <mergeCell ref="E44:I44"/>
    <mergeCell ref="I26:I28"/>
    <mergeCell ref="E29:H29"/>
    <mergeCell ref="I30:I32"/>
    <mergeCell ref="E33:H33"/>
    <mergeCell ref="E34:H34"/>
    <mergeCell ref="I35:I36"/>
    <mergeCell ref="D14:H14"/>
    <mergeCell ref="D15:H15"/>
    <mergeCell ref="D18:H18"/>
    <mergeCell ref="I18:I19"/>
    <mergeCell ref="E21:H21"/>
    <mergeCell ref="E25:H25"/>
  </mergeCells>
  <dataValidations count="4">
    <dataValidation type="textLength" operator="lessThanOrEqual" allowBlank="1" showInputMessage="1" showErrorMessage="1" errorTitle="Ошибка" error="Допускается ввод не более 900 символов!" sqref="I23:I24 I35 G38 I41 I26:I27 E30:E31 G35 E38 I30:I31 E35 I38 G23 E26:E27 I10 E23 G30:G31 E10 G8 E2 I2 I4 G4 E4 E6 I6 G6 E8 I8 E41" xr:uid="{B407F8F4-DB3D-420B-B296-CF761CB3188C}">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23:H24 H2 H26:H27" xr:uid="{803310BD-54BA-407E-84D5-9FBB247CA447}">
      <formula1>900</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G10 G41" xr:uid="{C95A5449-D1EC-4F21-8E18-7F9BCB5A47A4}">
      <formula1>"a"</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22" xr:uid="{753F7B7F-5844-468A-B1D2-5388BDE13C48}"/>
  </dataValidations>
  <hyperlinks>
    <hyperlink ref="G23" r:id="rId1" xr:uid="{BCE5876E-A903-47DA-8CFC-E619D1841FE0}"/>
    <hyperlink ref="H23" r:id="rId2" xr:uid="{2EB4FC67-6290-451F-AAE4-517F627D2367}"/>
    <hyperlink ref="H24" r:id="rId3" xr:uid="{49CACF2A-826F-4839-912A-CF67F48BD4E6}"/>
    <hyperlink ref="H26" r:id="rId4" xr:uid="{7D681C0A-3BCF-4FFA-B621-5F25346CE986}"/>
    <hyperlink ref="H27" r:id="rId5" xr:uid="{D94B230A-2975-46E5-B912-07D620485169}"/>
  </hyperlinks>
  <pageMargins left="0.7" right="0.7" top="0.75" bottom="0.75" header="0.3" footer="0.3"/>
  <pageSetup orientation="portrait"/>
  <headerFooter>
    <oddHeader>&amp;L&amp;C&amp;R</oddHeader>
    <oddFooter>&amp;L&amp;C&amp;R</oddFooter>
    <evenHeader>&amp;L&amp;C&amp;R</evenHeader>
    <evenFooter>&amp;L&amp;C&amp;R</even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AD2B-CC36-45B8-B96D-B4332B2EFCCB}">
  <sheetPr>
    <tabColor theme="6" tint="0.39997558519241921"/>
  </sheetPr>
  <dimension ref="A1:BH85"/>
  <sheetViews>
    <sheetView showGridLines="0" topLeftCell="C27" zoomScale="90" workbookViewId="0">
      <selection activeCell="AK69" sqref="AK69:AK71"/>
    </sheetView>
  </sheetViews>
  <sheetFormatPr defaultColWidth="10.5703125" defaultRowHeight="14.25" customHeight="1"/>
  <cols>
    <col min="1" max="1" width="11.5703125" style="1" hidden="1" customWidth="1"/>
    <col min="2" max="2" width="11" style="1" hidden="1" customWidth="1"/>
    <col min="3" max="3" width="10.5703125" style="1"/>
    <col min="4" max="4" width="12.85546875" style="1" hidden="1" customWidth="1"/>
    <col min="5" max="5" width="10" style="1" hidden="1" customWidth="1"/>
    <col min="6" max="6" width="8.7109375" style="1" hidden="1" customWidth="1"/>
    <col min="7" max="7" width="7.5703125" style="1" hidden="1" customWidth="1"/>
    <col min="8" max="8" width="11.42578125" style="1" hidden="1" customWidth="1"/>
    <col min="9" max="9" width="12" style="1" hidden="1" customWidth="1"/>
    <col min="10" max="10" width="9.85546875" style="1" hidden="1" customWidth="1"/>
    <col min="11" max="11" width="11.42578125" style="1" hidden="1" customWidth="1"/>
    <col min="12" max="12" width="19.140625" style="2" hidden="1" customWidth="1"/>
    <col min="13" max="14" width="12.28515625" style="3" hidden="1" customWidth="1"/>
    <col min="15" max="15" width="23.42578125" style="3" hidden="1" customWidth="1"/>
    <col min="16" max="16" width="3.7109375" style="3" hidden="1" customWidth="1"/>
    <col min="17" max="17" width="3.7109375" style="4" hidden="1" customWidth="1"/>
    <col min="18" max="18" width="3.7109375" style="5" customWidth="1"/>
    <col min="19" max="19" width="12.7109375" style="6" customWidth="1"/>
    <col min="20" max="20" width="32" style="7" customWidth="1"/>
    <col min="21" max="21" width="0.140625" style="7" customWidth="1"/>
    <col min="22" max="25" width="21.7109375" style="7" hidden="1" customWidth="1"/>
    <col min="26" max="26" width="11.7109375" style="7" hidden="1" customWidth="1"/>
    <col min="27" max="27" width="3.7109375" style="7" hidden="1" customWidth="1"/>
    <col min="28" max="28" width="11.7109375" style="7" hidden="1" customWidth="1"/>
    <col min="29" max="29" width="8.5703125" style="7" hidden="1" customWidth="1"/>
    <col min="30" max="32" width="3.7109375" style="7" customWidth="1"/>
    <col min="33" max="33" width="24.7109375" style="7" customWidth="1"/>
    <col min="34" max="36" width="3.7109375" style="7" customWidth="1"/>
    <col min="37" max="37" width="24.7109375" style="7" customWidth="1"/>
    <col min="38" max="40" width="3.7109375" style="7" customWidth="1"/>
    <col min="41" max="41" width="18.85546875" style="7" customWidth="1"/>
    <col min="42" max="44" width="3.7109375" style="7" customWidth="1"/>
    <col min="45" max="45" width="18.85546875" style="7" customWidth="1"/>
    <col min="46" max="49" width="21.7109375" style="7" customWidth="1"/>
    <col min="50" max="50" width="11.7109375" style="7" customWidth="1"/>
    <col min="51" max="51" width="3.7109375" style="7" customWidth="1"/>
    <col min="52" max="52" width="11.7109375" style="7" customWidth="1"/>
    <col min="53" max="53" width="8.5703125" style="7" hidden="1" customWidth="1"/>
    <col min="54" max="54" width="4.7109375" style="7" customWidth="1"/>
    <col min="55" max="55" width="115.7109375" style="7" customWidth="1"/>
    <col min="56" max="57" width="10.5703125" style="8"/>
    <col min="58" max="58" width="11.140625" style="8" customWidth="1"/>
    <col min="59" max="60" width="10.5703125" style="8"/>
    <col min="61" max="16384" width="10.5703125" style="9"/>
  </cols>
  <sheetData>
    <row r="1" spans="1:60" ht="14.25" hidden="1" customHeight="1"/>
    <row r="2" spans="1:60" ht="21" hidden="1" customHeight="1">
      <c r="A2" s="10"/>
      <c r="B2" s="10"/>
      <c r="C2" s="10"/>
      <c r="D2" s="10"/>
      <c r="E2" s="11">
        <v>1</v>
      </c>
      <c r="F2" s="10"/>
      <c r="G2" s="10"/>
      <c r="H2" s="10"/>
      <c r="I2" s="10"/>
      <c r="J2" s="10"/>
      <c r="K2" s="10"/>
      <c r="L2" s="12"/>
      <c r="M2" s="13"/>
      <c r="N2" s="13"/>
      <c r="O2" s="13"/>
      <c r="Q2" s="14"/>
      <c r="R2" s="15"/>
      <c r="S2" s="16" t="e">
        <f>INDEX(PT_DIFFERENTIATION_NUM_NTAR,MATCH(A2,PT_DIFFERENTIATION_NTAR_ID,0))</f>
        <v>#N/A</v>
      </c>
      <c r="T2" s="17" t="s">
        <v>0</v>
      </c>
      <c r="U2" s="18"/>
      <c r="V2" s="19"/>
      <c r="W2" s="19"/>
      <c r="X2" s="19"/>
      <c r="Y2" s="19"/>
      <c r="Z2" s="19"/>
      <c r="AA2" s="19"/>
      <c r="AB2" s="19"/>
      <c r="AC2" s="20"/>
      <c r="AD2" s="21" t="e">
        <f>INDEX(PT_DIFFERENTIATION_NTAR,MATCH(A2,PT_DIFFERENTIATION_NTAR_ID,0))</f>
        <v>#N/A</v>
      </c>
      <c r="AE2" s="19"/>
      <c r="AF2" s="19"/>
      <c r="AG2" s="19"/>
      <c r="AH2" s="19"/>
      <c r="AI2" s="19"/>
      <c r="AJ2" s="19"/>
      <c r="AK2" s="19"/>
      <c r="AL2" s="19"/>
      <c r="AM2" s="19"/>
      <c r="AN2" s="19"/>
      <c r="AO2" s="19"/>
      <c r="AP2" s="19"/>
      <c r="AQ2" s="19"/>
      <c r="AR2" s="19"/>
      <c r="AS2" s="19"/>
      <c r="AT2" s="19"/>
      <c r="AU2" s="19"/>
      <c r="AV2" s="19"/>
      <c r="AW2" s="19"/>
      <c r="AX2" s="19"/>
      <c r="AY2" s="19"/>
      <c r="AZ2" s="19"/>
      <c r="BA2" s="19"/>
      <c r="BB2" s="20"/>
      <c r="BC2" s="22"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v>
      </c>
      <c r="BE2" s="23"/>
      <c r="BF2" s="23" t="str">
        <f t="shared" ref="BF2:BF8" si="0">IF(T2="","",T2)</f>
        <v>Наименование тарифа</v>
      </c>
      <c r="BG2" s="23"/>
      <c r="BH2" s="23"/>
    </row>
    <row r="3" spans="1:60" ht="21" hidden="1" customHeight="1">
      <c r="A3" s="10"/>
      <c r="B3" s="10"/>
      <c r="C3" s="10"/>
      <c r="D3" s="10"/>
      <c r="E3" s="24"/>
      <c r="F3" s="11">
        <v>1</v>
      </c>
      <c r="G3" s="10"/>
      <c r="H3" s="10"/>
      <c r="I3" s="10"/>
      <c r="J3" s="10"/>
      <c r="K3" s="10"/>
      <c r="L3" s="12"/>
      <c r="M3" s="13"/>
      <c r="N3" s="13"/>
      <c r="O3" s="13"/>
      <c r="P3" s="2"/>
      <c r="Q3" s="25"/>
      <c r="R3" s="26"/>
      <c r="S3" s="16" t="e">
        <f>INDEX(PT_DIFFERENTIATION_NUM_TER,MATCH(B3,PT_DIFFERENTIATION_TER_ID,0))</f>
        <v>#N/A</v>
      </c>
      <c r="T3" s="27" t="s">
        <v>1</v>
      </c>
      <c r="U3" s="18"/>
      <c r="V3" s="19"/>
      <c r="W3" s="19"/>
      <c r="X3" s="19"/>
      <c r="Y3" s="19"/>
      <c r="Z3" s="19"/>
      <c r="AA3" s="19"/>
      <c r="AB3" s="19"/>
      <c r="AC3" s="20"/>
      <c r="AD3" s="21" t="e">
        <f>INDEX(PT_DIFFERENTIATION_TER,MATCH(B3,PT_DIFFERENTIATION_TER_ID,0))</f>
        <v>#N/A</v>
      </c>
      <c r="AE3" s="19"/>
      <c r="AF3" s="19"/>
      <c r="AG3" s="19"/>
      <c r="AH3" s="19"/>
      <c r="AI3" s="19"/>
      <c r="AJ3" s="19"/>
      <c r="AK3" s="19"/>
      <c r="AL3" s="19"/>
      <c r="AM3" s="19"/>
      <c r="AN3" s="19"/>
      <c r="AO3" s="19"/>
      <c r="AP3" s="19"/>
      <c r="AQ3" s="19"/>
      <c r="AR3" s="19"/>
      <c r="AS3" s="19"/>
      <c r="AT3" s="19"/>
      <c r="AU3" s="19"/>
      <c r="AV3" s="19"/>
      <c r="AW3" s="19"/>
      <c r="AX3" s="19"/>
      <c r="AY3" s="19"/>
      <c r="AZ3" s="19"/>
      <c r="BA3" s="19"/>
      <c r="BB3" s="20"/>
      <c r="BC3" s="22" t="s">
        <v>2</v>
      </c>
      <c r="BE3" s="23"/>
      <c r="BF3" s="23" t="str">
        <f t="shared" si="0"/>
        <v>Территория действия тарифа</v>
      </c>
      <c r="BG3" s="23"/>
      <c r="BH3" s="23"/>
    </row>
    <row r="4" spans="1:60" ht="42" hidden="1" customHeight="1">
      <c r="A4" s="10"/>
      <c r="B4" s="10"/>
      <c r="C4" s="10"/>
      <c r="D4" s="10"/>
      <c r="E4" s="24"/>
      <c r="F4" s="24"/>
      <c r="G4" s="11">
        <v>1</v>
      </c>
      <c r="H4" s="10"/>
      <c r="I4" s="10"/>
      <c r="J4" s="10"/>
      <c r="K4" s="10"/>
      <c r="L4" s="12"/>
      <c r="M4" s="13"/>
      <c r="N4" s="13"/>
      <c r="O4" s="13"/>
      <c r="P4" s="28"/>
      <c r="Q4" s="25"/>
      <c r="R4" s="26"/>
      <c r="S4" s="16" t="e">
        <f>INDEX(PT_DIFFERENTIATION_NUM_CS,MATCH(C4,PT_DIFFERENTIATION_CS_ID,0))</f>
        <v>#N/A</v>
      </c>
      <c r="T4" s="29" t="s">
        <v>82</v>
      </c>
      <c r="U4" s="18"/>
      <c r="V4" s="19"/>
      <c r="W4" s="19"/>
      <c r="X4" s="19"/>
      <c r="Y4" s="19"/>
      <c r="Z4" s="19"/>
      <c r="AA4" s="19"/>
      <c r="AB4" s="19"/>
      <c r="AC4" s="20"/>
      <c r="AD4" s="21" t="e">
        <f>INDEX(PT_DIFFERENTIATION_CS,MATCH(C4,PT_DIFFERENTIATION_CS_ID,0))</f>
        <v>#N/A</v>
      </c>
      <c r="AE4" s="19"/>
      <c r="AF4" s="19"/>
      <c r="AG4" s="19"/>
      <c r="AH4" s="19"/>
      <c r="AI4" s="19"/>
      <c r="AJ4" s="19"/>
      <c r="AK4" s="19"/>
      <c r="AL4" s="19"/>
      <c r="AM4" s="19"/>
      <c r="AN4" s="19"/>
      <c r="AO4" s="19"/>
      <c r="AP4" s="19"/>
      <c r="AQ4" s="19"/>
      <c r="AR4" s="19"/>
      <c r="AS4" s="19"/>
      <c r="AT4" s="19"/>
      <c r="AU4" s="19"/>
      <c r="AV4" s="19"/>
      <c r="AW4" s="19"/>
      <c r="AX4" s="19"/>
      <c r="AY4" s="19"/>
      <c r="AZ4" s="19"/>
      <c r="BA4" s="19"/>
      <c r="BB4" s="20"/>
      <c r="BC4" s="22" t="s">
        <v>83</v>
      </c>
      <c r="BE4" s="23"/>
      <c r="BF4" s="23" t="str">
        <f t="shared" si="0"/>
        <v>Наименование централизованной системы холодного водоснабжения</v>
      </c>
      <c r="BG4" s="23"/>
      <c r="BH4" s="23"/>
    </row>
    <row r="5" spans="1:60" s="8" customFormat="1" ht="14.25" hidden="1" customHeight="1">
      <c r="A5" s="30"/>
      <c r="B5" s="30"/>
      <c r="C5" s="30"/>
      <c r="D5" s="30"/>
      <c r="E5" s="24"/>
      <c r="F5" s="24"/>
      <c r="G5" s="24"/>
      <c r="H5" s="11">
        <v>1</v>
      </c>
      <c r="I5" s="30"/>
      <c r="J5" s="30"/>
      <c r="K5" s="30"/>
      <c r="L5" s="31"/>
      <c r="M5" s="32"/>
      <c r="N5" s="32"/>
      <c r="O5" s="32"/>
      <c r="P5" s="33"/>
      <c r="Q5" s="34"/>
      <c r="R5" s="35"/>
      <c r="S5" s="36"/>
      <c r="T5" s="37"/>
      <c r="U5" s="38"/>
      <c r="V5" s="39"/>
      <c r="W5" s="39"/>
      <c r="X5" s="39"/>
      <c r="Y5" s="39"/>
      <c r="Z5" s="39"/>
      <c r="AA5" s="39"/>
      <c r="AB5" s="39"/>
      <c r="AC5" s="40"/>
      <c r="AD5" s="41"/>
      <c r="AE5" s="39"/>
      <c r="AF5" s="39"/>
      <c r="AG5" s="39"/>
      <c r="AH5" s="39"/>
      <c r="AI5" s="39"/>
      <c r="AJ5" s="39"/>
      <c r="AK5" s="39"/>
      <c r="AL5" s="39"/>
      <c r="AM5" s="39"/>
      <c r="AN5" s="39"/>
      <c r="AO5" s="39"/>
      <c r="AP5" s="39"/>
      <c r="AQ5" s="39"/>
      <c r="AR5" s="39"/>
      <c r="AS5" s="39"/>
      <c r="AT5" s="39"/>
      <c r="AU5" s="39"/>
      <c r="AV5" s="39"/>
      <c r="AW5" s="39"/>
      <c r="AX5" s="39"/>
      <c r="AY5" s="39"/>
      <c r="AZ5" s="39"/>
      <c r="BA5" s="39"/>
      <c r="BB5" s="40"/>
      <c r="BC5" s="42" t="s">
        <v>3</v>
      </c>
      <c r="BE5" s="23"/>
      <c r="BF5" s="23" t="str">
        <f t="shared" si="0"/>
        <v/>
      </c>
      <c r="BG5" s="23"/>
      <c r="BH5" s="23"/>
    </row>
    <row r="6" spans="1:60" s="8" customFormat="1" ht="14.25" hidden="1" customHeight="1">
      <c r="A6" s="30"/>
      <c r="B6" s="30"/>
      <c r="C6" s="30"/>
      <c r="D6" s="30"/>
      <c r="E6" s="24"/>
      <c r="F6" s="24"/>
      <c r="G6" s="24"/>
      <c r="H6" s="24"/>
      <c r="I6" s="43" t="str">
        <f>S5&amp;".1"</f>
        <v>.1</v>
      </c>
      <c r="J6" s="30"/>
      <c r="K6" s="30"/>
      <c r="L6" s="31" t="s">
        <v>4</v>
      </c>
      <c r="M6" s="44"/>
      <c r="N6" s="44"/>
      <c r="O6" s="44"/>
      <c r="P6" s="45">
        <v>1</v>
      </c>
      <c r="Q6" s="46"/>
      <c r="R6" s="47"/>
      <c r="S6" s="36"/>
      <c r="T6" s="48"/>
      <c r="U6" s="38"/>
      <c r="V6" s="39"/>
      <c r="W6" s="39"/>
      <c r="X6" s="39"/>
      <c r="Y6" s="39"/>
      <c r="Z6" s="39"/>
      <c r="AA6" s="39"/>
      <c r="AB6" s="39"/>
      <c r="AC6" s="40"/>
      <c r="AD6" s="41"/>
      <c r="AE6" s="39"/>
      <c r="AF6" s="39"/>
      <c r="AG6" s="39"/>
      <c r="AH6" s="39"/>
      <c r="AI6" s="39"/>
      <c r="AJ6" s="39"/>
      <c r="AK6" s="39"/>
      <c r="AL6" s="39"/>
      <c r="AM6" s="39"/>
      <c r="AN6" s="39"/>
      <c r="AO6" s="39"/>
      <c r="AP6" s="39"/>
      <c r="AQ6" s="39"/>
      <c r="AR6" s="39"/>
      <c r="AS6" s="39"/>
      <c r="AT6" s="39"/>
      <c r="AU6" s="39"/>
      <c r="AV6" s="39"/>
      <c r="AW6" s="39"/>
      <c r="AX6" s="39"/>
      <c r="AY6" s="39"/>
      <c r="AZ6" s="39"/>
      <c r="BA6" s="39"/>
      <c r="BB6" s="40"/>
      <c r="BC6" s="42"/>
      <c r="BE6" s="23"/>
      <c r="BF6" s="23" t="str">
        <f t="shared" si="0"/>
        <v/>
      </c>
      <c r="BG6" s="23"/>
      <c r="BH6" s="23"/>
    </row>
    <row r="7" spans="1:60" s="8" customFormat="1" ht="14.25" hidden="1" customHeight="1">
      <c r="A7" s="30"/>
      <c r="B7" s="30"/>
      <c r="C7" s="30"/>
      <c r="D7" s="30"/>
      <c r="E7" s="24"/>
      <c r="F7" s="24"/>
      <c r="G7" s="24"/>
      <c r="H7" s="24"/>
      <c r="I7" s="49"/>
      <c r="J7" s="43" t="str">
        <f>S5&amp;".1"</f>
        <v>.1</v>
      </c>
      <c r="K7" s="30"/>
      <c r="L7" s="31"/>
      <c r="M7" s="44"/>
      <c r="N7" s="44"/>
      <c r="O7" s="44"/>
      <c r="P7" s="45"/>
      <c r="Q7" s="45">
        <v>1</v>
      </c>
      <c r="R7" s="35"/>
      <c r="S7" s="36"/>
      <c r="T7" s="50"/>
      <c r="U7" s="38"/>
      <c r="V7" s="39"/>
      <c r="W7" s="39"/>
      <c r="X7" s="39"/>
      <c r="Y7" s="39"/>
      <c r="Z7" s="39"/>
      <c r="AA7" s="39"/>
      <c r="AB7" s="39"/>
      <c r="AC7" s="40"/>
      <c r="AD7" s="41"/>
      <c r="AE7" s="39"/>
      <c r="AF7" s="39"/>
      <c r="AG7" s="39"/>
      <c r="AH7" s="39"/>
      <c r="AI7" s="39"/>
      <c r="AJ7" s="39"/>
      <c r="AK7" s="39"/>
      <c r="AL7" s="39"/>
      <c r="AM7" s="39"/>
      <c r="AN7" s="39"/>
      <c r="AO7" s="39"/>
      <c r="AP7" s="39"/>
      <c r="AQ7" s="39"/>
      <c r="AR7" s="39"/>
      <c r="AS7" s="39"/>
      <c r="AT7" s="39"/>
      <c r="AU7" s="39"/>
      <c r="AV7" s="39"/>
      <c r="AW7" s="39"/>
      <c r="AX7" s="39"/>
      <c r="AY7" s="39"/>
      <c r="AZ7" s="39"/>
      <c r="BA7" s="39"/>
      <c r="BB7" s="40"/>
      <c r="BC7" s="42"/>
      <c r="BE7" s="23"/>
      <c r="BF7" s="23" t="str">
        <f t="shared" si="0"/>
        <v/>
      </c>
      <c r="BG7" s="23"/>
      <c r="BH7" s="23"/>
    </row>
    <row r="8" spans="1:60" ht="11.25" hidden="1" customHeight="1">
      <c r="A8" s="10"/>
      <c r="B8" s="10"/>
      <c r="C8" s="10"/>
      <c r="D8" s="10"/>
      <c r="E8" s="24"/>
      <c r="F8" s="24"/>
      <c r="G8" s="24"/>
      <c r="H8" s="24"/>
      <c r="I8" s="49"/>
      <c r="J8" s="49"/>
      <c r="K8" s="43" t="e">
        <f>S4&amp;".1"</f>
        <v>#N/A</v>
      </c>
      <c r="L8" s="12"/>
      <c r="P8" s="45"/>
      <c r="Q8" s="45"/>
      <c r="R8" s="51">
        <v>1</v>
      </c>
      <c r="S8" s="52" t="e">
        <f>$K8</f>
        <v>#N/A</v>
      </c>
      <c r="T8" s="53"/>
      <c r="U8" s="18"/>
      <c r="V8" s="54"/>
      <c r="W8" s="55"/>
      <c r="X8" s="54"/>
      <c r="Y8" s="55"/>
      <c r="Z8" s="56"/>
      <c r="AA8" s="57" t="s">
        <v>5</v>
      </c>
      <c r="AB8" s="56"/>
      <c r="AC8" s="57" t="s">
        <v>5</v>
      </c>
      <c r="AD8" s="58" t="s">
        <v>5</v>
      </c>
      <c r="AE8" s="59"/>
      <c r="AF8" s="60">
        <v>1</v>
      </c>
      <c r="AG8" s="61"/>
      <c r="AH8" s="62" t="s">
        <v>5</v>
      </c>
      <c r="AI8" s="59"/>
      <c r="AJ8" s="60">
        <v>1</v>
      </c>
      <c r="AK8" s="63" t="s">
        <v>42</v>
      </c>
      <c r="AL8" s="62" t="s">
        <v>5</v>
      </c>
      <c r="AM8" s="64"/>
      <c r="AN8" s="60">
        <v>1</v>
      </c>
      <c r="AO8" s="65"/>
      <c r="AP8" s="66" t="s">
        <v>5</v>
      </c>
      <c r="AQ8" s="67"/>
      <c r="AR8" s="68">
        <v>1</v>
      </c>
      <c r="AS8" s="69" t="s">
        <v>42</v>
      </c>
      <c r="AT8" s="54"/>
      <c r="AU8" s="55"/>
      <c r="AV8" s="54"/>
      <c r="AW8" s="55"/>
      <c r="AX8" s="56"/>
      <c r="AY8" s="57" t="s">
        <v>5</v>
      </c>
      <c r="AZ8" s="56"/>
      <c r="BA8" s="57" t="s">
        <v>5</v>
      </c>
      <c r="BB8" s="70"/>
      <c r="BC8" s="71" t="s">
        <v>84</v>
      </c>
      <c r="BE8" s="23"/>
      <c r="BF8" s="23" t="str">
        <f t="shared" si="0"/>
        <v/>
      </c>
      <c r="BG8" s="23"/>
      <c r="BH8" s="23"/>
    </row>
    <row r="9" spans="1:60" ht="11.25" hidden="1" customHeight="1">
      <c r="A9" s="10"/>
      <c r="B9" s="10"/>
      <c r="C9" s="10"/>
      <c r="D9" s="10"/>
      <c r="E9" s="24"/>
      <c r="F9" s="24"/>
      <c r="G9" s="24"/>
      <c r="H9" s="24"/>
      <c r="I9" s="49"/>
      <c r="J9" s="49"/>
      <c r="K9" s="43"/>
      <c r="L9" s="12"/>
      <c r="P9" s="45"/>
      <c r="Q9" s="45"/>
      <c r="R9" s="51"/>
      <c r="S9" s="72"/>
      <c r="T9" s="73"/>
      <c r="U9" s="18"/>
      <c r="V9" s="74"/>
      <c r="W9" s="75"/>
      <c r="X9" s="74"/>
      <c r="Y9" s="75"/>
      <c r="Z9" s="74"/>
      <c r="AA9" s="74"/>
      <c r="AB9" s="74"/>
      <c r="AC9" s="74"/>
      <c r="AD9" s="76"/>
      <c r="AE9" s="59"/>
      <c r="AF9" s="60"/>
      <c r="AG9" s="61"/>
      <c r="AH9" s="62"/>
      <c r="AI9" s="59"/>
      <c r="AJ9" s="60"/>
      <c r="AK9" s="63"/>
      <c r="AL9" s="62"/>
      <c r="AM9" s="77"/>
      <c r="AN9" s="60"/>
      <c r="AO9" s="65"/>
      <c r="AP9" s="78"/>
      <c r="AQ9" s="79"/>
      <c r="AR9" s="80"/>
      <c r="AS9" s="80" t="s">
        <v>85</v>
      </c>
      <c r="AT9" s="74"/>
      <c r="AU9" s="75"/>
      <c r="AV9" s="74"/>
      <c r="AW9" s="75"/>
      <c r="AX9" s="74"/>
      <c r="AY9" s="74"/>
      <c r="AZ9" s="74"/>
      <c r="BA9" s="74"/>
      <c r="BB9" s="81"/>
      <c r="BC9" s="82"/>
      <c r="BE9" s="23"/>
      <c r="BF9" s="23"/>
      <c r="BG9" s="23"/>
      <c r="BH9" s="23"/>
    </row>
    <row r="10" spans="1:60" ht="11.25" hidden="1" customHeight="1">
      <c r="A10" s="10"/>
      <c r="B10" s="10"/>
      <c r="C10" s="10"/>
      <c r="D10" s="10"/>
      <c r="E10" s="24"/>
      <c r="F10" s="24"/>
      <c r="G10" s="24"/>
      <c r="H10" s="24"/>
      <c r="I10" s="49"/>
      <c r="J10" s="49"/>
      <c r="K10" s="43"/>
      <c r="L10" s="12"/>
      <c r="P10" s="45"/>
      <c r="Q10" s="45"/>
      <c r="R10" s="51"/>
      <c r="S10" s="72"/>
      <c r="T10" s="73"/>
      <c r="U10" s="18"/>
      <c r="V10" s="74"/>
      <c r="W10" s="75"/>
      <c r="X10" s="74"/>
      <c r="Y10" s="75"/>
      <c r="Z10" s="74"/>
      <c r="AA10" s="74"/>
      <c r="AB10" s="74"/>
      <c r="AC10" s="74"/>
      <c r="AD10" s="76"/>
      <c r="AE10" s="59"/>
      <c r="AF10" s="60"/>
      <c r="AG10" s="61"/>
      <c r="AH10" s="62"/>
      <c r="AI10" s="59"/>
      <c r="AJ10" s="60"/>
      <c r="AK10" s="63"/>
      <c r="AL10" s="62"/>
      <c r="AM10" s="79"/>
      <c r="AN10" s="83"/>
      <c r="AO10" s="83" t="s">
        <v>86</v>
      </c>
      <c r="AP10" s="80"/>
      <c r="AQ10" s="80"/>
      <c r="AR10" s="80"/>
      <c r="AS10" s="74"/>
      <c r="AT10" s="74"/>
      <c r="AU10" s="75"/>
      <c r="AV10" s="74"/>
      <c r="AW10" s="75"/>
      <c r="AX10" s="74"/>
      <c r="AY10" s="74"/>
      <c r="AZ10" s="74"/>
      <c r="BA10" s="74"/>
      <c r="BB10" s="81"/>
      <c r="BC10" s="82"/>
      <c r="BE10" s="23"/>
      <c r="BF10" s="23"/>
      <c r="BG10" s="23"/>
      <c r="BH10" s="23"/>
    </row>
    <row r="11" spans="1:60" ht="11.25" hidden="1" customHeight="1">
      <c r="A11" s="10"/>
      <c r="B11" s="10"/>
      <c r="C11" s="10"/>
      <c r="D11" s="10"/>
      <c r="E11" s="24"/>
      <c r="F11" s="24"/>
      <c r="G11" s="24"/>
      <c r="H11" s="24"/>
      <c r="I11" s="49"/>
      <c r="J11" s="49"/>
      <c r="K11" s="43"/>
      <c r="L11" s="12"/>
      <c r="P11" s="45"/>
      <c r="Q11" s="45"/>
      <c r="R11" s="51"/>
      <c r="S11" s="72"/>
      <c r="T11" s="73"/>
      <c r="U11" s="18"/>
      <c r="V11" s="74"/>
      <c r="W11" s="75"/>
      <c r="X11" s="74"/>
      <c r="Y11" s="75"/>
      <c r="Z11" s="74"/>
      <c r="AA11" s="74"/>
      <c r="AB11" s="74"/>
      <c r="AC11" s="74"/>
      <c r="AD11" s="76"/>
      <c r="AE11" s="59"/>
      <c r="AF11" s="60"/>
      <c r="AG11" s="61"/>
      <c r="AH11" s="62"/>
      <c r="AI11" s="84"/>
      <c r="AJ11" s="85"/>
      <c r="AK11" s="86" t="s">
        <v>87</v>
      </c>
      <c r="AL11" s="74"/>
      <c r="AM11" s="74"/>
      <c r="AN11" s="74"/>
      <c r="AO11" s="74"/>
      <c r="AP11" s="74"/>
      <c r="AQ11" s="74"/>
      <c r="AR11" s="74"/>
      <c r="AS11" s="74"/>
      <c r="AT11" s="74"/>
      <c r="AU11" s="75"/>
      <c r="AV11" s="74"/>
      <c r="AW11" s="75"/>
      <c r="AX11" s="74"/>
      <c r="AY11" s="74"/>
      <c r="AZ11" s="74"/>
      <c r="BA11" s="74"/>
      <c r="BB11" s="81"/>
      <c r="BC11" s="82"/>
      <c r="BE11" s="23"/>
      <c r="BF11" s="23"/>
      <c r="BG11" s="23"/>
      <c r="BH11" s="23"/>
    </row>
    <row r="12" spans="1:60" ht="11.25" hidden="1" customHeight="1">
      <c r="A12" s="10"/>
      <c r="B12" s="10"/>
      <c r="C12" s="10"/>
      <c r="D12" s="10"/>
      <c r="E12" s="24"/>
      <c r="F12" s="24"/>
      <c r="G12" s="24"/>
      <c r="H12" s="24"/>
      <c r="I12" s="49"/>
      <c r="J12" s="49"/>
      <c r="K12" s="43"/>
      <c r="L12" s="12"/>
      <c r="P12" s="45"/>
      <c r="Q12" s="45"/>
      <c r="R12" s="51"/>
      <c r="S12" s="87"/>
      <c r="T12" s="88"/>
      <c r="U12" s="18"/>
      <c r="V12" s="74"/>
      <c r="W12" s="89" t="str">
        <f>Z8&amp;"-"&amp;AB8</f>
        <v>-</v>
      </c>
      <c r="X12" s="74"/>
      <c r="Y12" s="89" t="str">
        <f>AB8&amp;"-"&amp;AD8</f>
        <v>-да</v>
      </c>
      <c r="Z12" s="74"/>
      <c r="AA12" s="74"/>
      <c r="AB12" s="74"/>
      <c r="AC12" s="74"/>
      <c r="AD12" s="90"/>
      <c r="AE12" s="91"/>
      <c r="AF12" s="92"/>
      <c r="AG12" s="80" t="s">
        <v>88</v>
      </c>
      <c r="AH12" s="74"/>
      <c r="AI12" s="74"/>
      <c r="AJ12" s="74"/>
      <c r="AK12" s="74"/>
      <c r="AL12" s="74"/>
      <c r="AM12" s="74"/>
      <c r="AN12" s="74"/>
      <c r="AO12" s="74"/>
      <c r="AP12" s="74"/>
      <c r="AQ12" s="74"/>
      <c r="AR12" s="74"/>
      <c r="AS12" s="74"/>
      <c r="AT12" s="74"/>
      <c r="AU12" s="89" t="str">
        <f>AX8&amp;"-"&amp;AZ8</f>
        <v>-</v>
      </c>
      <c r="AV12" s="74"/>
      <c r="AW12" s="89" t="str">
        <f>AZ8&amp;"-"&amp;BB8</f>
        <v>-</v>
      </c>
      <c r="AX12" s="74"/>
      <c r="AY12" s="74"/>
      <c r="AZ12" s="74"/>
      <c r="BA12" s="74"/>
      <c r="BB12" s="93" t="str">
        <f>BE8&amp;"-"&amp;BG8</f>
        <v>-</v>
      </c>
      <c r="BC12" s="82"/>
      <c r="BE12" s="23"/>
      <c r="BF12" s="23" t="str">
        <f t="shared" ref="BF12:BF18" si="1">IF(T12="","",T12)</f>
        <v/>
      </c>
      <c r="BG12" s="23"/>
      <c r="BH12" s="23"/>
    </row>
    <row r="13" spans="1:60" ht="11.25" hidden="1" customHeight="1">
      <c r="A13" s="10"/>
      <c r="B13" s="10"/>
      <c r="C13" s="10"/>
      <c r="D13" s="10"/>
      <c r="E13" s="24"/>
      <c r="F13" s="24"/>
      <c r="G13" s="24"/>
      <c r="H13" s="24"/>
      <c r="I13" s="49"/>
      <c r="J13" s="43"/>
      <c r="K13" s="10"/>
      <c r="L13" s="12"/>
      <c r="P13" s="45"/>
      <c r="Q13" s="45"/>
      <c r="R13" s="47"/>
      <c r="S13" s="94"/>
      <c r="T13" s="95" t="s">
        <v>7</v>
      </c>
      <c r="U13" s="96"/>
      <c r="V13" s="96"/>
      <c r="W13" s="96"/>
      <c r="X13" s="96"/>
      <c r="Y13" s="96"/>
      <c r="Z13" s="96"/>
      <c r="AA13" s="96"/>
      <c r="AB13" s="96"/>
      <c r="AC13" s="96"/>
      <c r="AD13" s="97"/>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8"/>
      <c r="BC13" s="99"/>
      <c r="BE13" s="23"/>
      <c r="BF13" s="23" t="str">
        <f t="shared" si="1"/>
        <v>Добавить строку</v>
      </c>
      <c r="BG13" s="23"/>
      <c r="BH13" s="23"/>
    </row>
    <row r="14" spans="1:60" s="8" customFormat="1" ht="14.25" hidden="1" customHeight="1">
      <c r="A14" s="30"/>
      <c r="B14" s="30"/>
      <c r="C14" s="30"/>
      <c r="D14" s="30"/>
      <c r="E14" s="24"/>
      <c r="F14" s="24"/>
      <c r="G14" s="24"/>
      <c r="H14" s="24"/>
      <c r="I14" s="43"/>
      <c r="J14" s="30"/>
      <c r="K14" s="30"/>
      <c r="L14" s="31"/>
      <c r="M14" s="44"/>
      <c r="N14" s="44"/>
      <c r="O14" s="44"/>
      <c r="P14" s="45"/>
      <c r="Q14" s="46"/>
      <c r="R14" s="47"/>
      <c r="S14" s="100"/>
      <c r="T14" s="101"/>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3"/>
      <c r="BE14" s="23"/>
      <c r="BF14" s="23" t="str">
        <f t="shared" si="1"/>
        <v/>
      </c>
      <c r="BG14" s="23"/>
      <c r="BH14" s="23"/>
    </row>
    <row r="15" spans="1:60" s="8" customFormat="1" ht="14.25" hidden="1" customHeight="1">
      <c r="A15" s="30"/>
      <c r="B15" s="30"/>
      <c r="C15" s="30"/>
      <c r="D15" s="30"/>
      <c r="E15" s="24"/>
      <c r="F15" s="24"/>
      <c r="G15" s="24"/>
      <c r="H15" s="11"/>
      <c r="I15" s="30"/>
      <c r="J15" s="30"/>
      <c r="K15" s="30"/>
      <c r="L15" s="31"/>
      <c r="M15" s="32"/>
      <c r="N15" s="32"/>
      <c r="P15" s="104"/>
      <c r="Q15" s="105"/>
      <c r="R15" s="106"/>
      <c r="S15" s="100"/>
      <c r="T15" s="101"/>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3"/>
      <c r="BE15" s="23"/>
      <c r="BF15" s="23" t="str">
        <f t="shared" si="1"/>
        <v/>
      </c>
      <c r="BG15" s="23"/>
      <c r="BH15" s="23"/>
    </row>
    <row r="16" spans="1:60" s="8" customFormat="1" ht="14.25" hidden="1" customHeight="1">
      <c r="A16" s="30"/>
      <c r="B16" s="30"/>
      <c r="C16" s="30"/>
      <c r="D16" s="30"/>
      <c r="E16" s="24"/>
      <c r="F16" s="24"/>
      <c r="G16" s="11"/>
      <c r="H16" s="30"/>
      <c r="I16" s="30"/>
      <c r="J16" s="30"/>
      <c r="K16" s="30"/>
      <c r="L16" s="31"/>
      <c r="M16" s="32"/>
      <c r="N16" s="32"/>
      <c r="P16" s="104"/>
      <c r="Q16" s="105"/>
      <c r="R16" s="104"/>
      <c r="S16" s="107"/>
      <c r="T16" s="108"/>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E16" s="23"/>
      <c r="BF16" s="23" t="str">
        <f t="shared" si="1"/>
        <v/>
      </c>
      <c r="BG16" s="23"/>
      <c r="BH16" s="23"/>
    </row>
    <row r="17" spans="1:60" s="8" customFormat="1" ht="14.25" hidden="1" customHeight="1">
      <c r="A17" s="30"/>
      <c r="B17" s="30"/>
      <c r="C17" s="30"/>
      <c r="D17" s="30"/>
      <c r="E17" s="24"/>
      <c r="F17" s="11"/>
      <c r="G17" s="30"/>
      <c r="H17" s="30"/>
      <c r="I17" s="30"/>
      <c r="J17" s="30"/>
      <c r="K17" s="30"/>
      <c r="L17" s="31"/>
      <c r="M17" s="110"/>
      <c r="N17" s="110"/>
      <c r="P17" s="104"/>
      <c r="Q17" s="105"/>
      <c r="R17" s="104"/>
      <c r="S17" s="107"/>
      <c r="T17" s="108" t="s">
        <v>8</v>
      </c>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E17" s="23"/>
      <c r="BF17" s="23" t="str">
        <f t="shared" si="1"/>
        <v>Добавить централизованную систему для дифференциации</v>
      </c>
      <c r="BG17" s="23"/>
      <c r="BH17" s="23"/>
    </row>
    <row r="18" spans="1:60" s="8" customFormat="1" ht="14.25" hidden="1" customHeight="1">
      <c r="A18" s="30"/>
      <c r="B18" s="30"/>
      <c r="C18" s="30"/>
      <c r="D18" s="30"/>
      <c r="E18" s="11"/>
      <c r="F18" s="30"/>
      <c r="G18" s="30"/>
      <c r="H18" s="30"/>
      <c r="I18" s="30"/>
      <c r="J18" s="30"/>
      <c r="K18" s="30"/>
      <c r="L18" s="31"/>
      <c r="M18" s="110"/>
      <c r="N18" s="110"/>
      <c r="P18" s="104"/>
      <c r="Q18" s="105"/>
      <c r="R18" s="104"/>
      <c r="S18" s="107"/>
      <c r="T18" s="108" t="s">
        <v>9</v>
      </c>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E18" s="23"/>
      <c r="BF18" s="23" t="str">
        <f t="shared" si="1"/>
        <v>Добавить территорию для дифференциации</v>
      </c>
      <c r="BG18" s="23"/>
      <c r="BH18" s="23"/>
    </row>
    <row r="19" spans="1:60" ht="14.25" hidden="1" customHeight="1"/>
    <row r="20" spans="1:60" ht="14.25" hidden="1" customHeight="1">
      <c r="AD20" s="109" t="s">
        <v>6</v>
      </c>
      <c r="AE20" s="111"/>
      <c r="AF20" s="109">
        <v>1</v>
      </c>
      <c r="AG20" s="112"/>
      <c r="AH20" s="109" t="s">
        <v>6</v>
      </c>
      <c r="AI20" s="111"/>
      <c r="AJ20" s="109">
        <v>1</v>
      </c>
      <c r="AK20" s="112"/>
      <c r="AL20" s="109" t="s">
        <v>6</v>
      </c>
      <c r="AM20" s="113"/>
      <c r="AN20" s="109">
        <v>1</v>
      </c>
      <c r="AO20" s="114"/>
      <c r="AP20" s="109" t="s">
        <v>6</v>
      </c>
      <c r="AQ20" s="113"/>
      <c r="AR20" s="109">
        <v>1</v>
      </c>
      <c r="AS20" s="114"/>
      <c r="AT20" s="115"/>
      <c r="AU20" s="116"/>
      <c r="AV20" s="115"/>
      <c r="AW20" s="116"/>
      <c r="AX20" s="117"/>
      <c r="AY20" s="118" t="s">
        <v>5</v>
      </c>
      <c r="AZ20" s="117"/>
      <c r="BA20" s="118" t="s">
        <v>5</v>
      </c>
    </row>
    <row r="21" spans="1:60" ht="14.25" hidden="1" customHeight="1">
      <c r="BD21" s="119"/>
      <c r="BE21" s="119"/>
      <c r="BF21" s="119"/>
      <c r="BG21" s="119"/>
      <c r="BH21" s="119"/>
    </row>
    <row r="22" spans="1:60" ht="14.25" hidden="1" customHeight="1">
      <c r="O22" s="120" t="s">
        <v>10</v>
      </c>
      <c r="Z22" s="121"/>
      <c r="AB22" s="121"/>
      <c r="AX22" s="121"/>
      <c r="AZ22" s="121"/>
      <c r="BD22" s="119"/>
      <c r="BE22" s="119"/>
      <c r="BF22" s="119"/>
      <c r="BG22" s="119"/>
      <c r="BH22" s="119"/>
    </row>
    <row r="23" spans="1:60" ht="14.25" hidden="1" customHeight="1">
      <c r="BD23" s="119"/>
      <c r="BE23" s="119"/>
      <c r="BF23" s="119"/>
      <c r="BG23" s="119"/>
      <c r="BH23" s="119"/>
    </row>
    <row r="24" spans="1:60" s="122" customFormat="1" ht="14.25" hidden="1" customHeight="1">
      <c r="M24" s="123"/>
      <c r="N24" s="123"/>
      <c r="O24" s="122" t="s">
        <v>11</v>
      </c>
      <c r="P24" s="123"/>
      <c r="Q24" s="124"/>
      <c r="R24" s="124"/>
      <c r="AA24" s="122" t="s">
        <v>12</v>
      </c>
      <c r="AC24" s="122" t="s">
        <v>13</v>
      </c>
      <c r="AD24" s="122" t="s">
        <v>14</v>
      </c>
      <c r="AH24" s="122" t="s">
        <v>14</v>
      </c>
      <c r="AK24" s="122" t="s">
        <v>89</v>
      </c>
      <c r="AL24" s="122" t="s">
        <v>14</v>
      </c>
      <c r="AP24" s="122" t="s">
        <v>14</v>
      </c>
      <c r="AY24" s="122" t="s">
        <v>12</v>
      </c>
      <c r="BA24" s="122" t="s">
        <v>13</v>
      </c>
      <c r="BD24" s="125"/>
      <c r="BE24" s="125"/>
      <c r="BF24" s="125"/>
      <c r="BG24" s="125"/>
      <c r="BH24" s="125"/>
    </row>
    <row r="25" spans="1:60" ht="14.25" hidden="1" customHeight="1">
      <c r="O25" s="12"/>
      <c r="BD25" s="119"/>
      <c r="BE25" s="119"/>
      <c r="BF25" s="119"/>
      <c r="BG25" s="119"/>
      <c r="BH25" s="119"/>
    </row>
    <row r="26" spans="1:60" ht="14.25" hidden="1" customHeight="1">
      <c r="O26" s="12"/>
      <c r="BD26" s="119"/>
      <c r="BE26" s="119"/>
      <c r="BF26" s="119"/>
      <c r="BG26" s="119"/>
      <c r="BH26" s="119"/>
    </row>
    <row r="27" spans="1:60" ht="14.25" customHeight="1">
      <c r="Q27" s="126"/>
      <c r="R27" s="127"/>
      <c r="S27" s="128"/>
      <c r="T27" s="129"/>
      <c r="U27" s="129"/>
    </row>
    <row r="28" spans="1:60" ht="14.25" customHeight="1">
      <c r="Q28" s="126"/>
      <c r="R28" s="127"/>
      <c r="S28" s="130" t="str">
        <f>IF(TEMPLATE_GROUP="P",PT_P_FORM_COLDVSNA_5_NAME_FORM,PT_R_FORM_COLDVSNA_17_NAME_FORM)</f>
        <v>Форма 3. Информация об установленных тарифах на подключение (технологическое присоединение) к централизованной системе холодного водоснабжения</v>
      </c>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1"/>
    </row>
    <row r="29" spans="1:60" ht="14.25" customHeight="1">
      <c r="Q29" s="126"/>
      <c r="R29" s="127"/>
      <c r="S29" s="132" t="str">
        <f>IF(org=0,"Не определено",org)</f>
        <v>СГ МУП "Городские тепловые сети"</v>
      </c>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1"/>
    </row>
    <row r="30" spans="1:60" ht="14.25" customHeight="1">
      <c r="Q30" s="126"/>
      <c r="R30" s="127"/>
      <c r="S30" s="128"/>
      <c r="T30" s="129"/>
      <c r="U30" s="129"/>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row>
    <row r="31" spans="1:60" s="135" customFormat="1" ht="25.5" customHeight="1">
      <c r="A31" s="134"/>
      <c r="B31" s="134"/>
      <c r="C31" s="134"/>
      <c r="D31" s="134"/>
      <c r="E31" s="134"/>
      <c r="F31" s="134"/>
      <c r="G31" s="134"/>
      <c r="H31" s="134"/>
      <c r="I31" s="134"/>
      <c r="J31" s="134"/>
      <c r="K31" s="134"/>
      <c r="L31" s="12"/>
      <c r="M31" s="134"/>
      <c r="N31" s="134"/>
      <c r="O31" s="134"/>
      <c r="P31" s="134"/>
      <c r="Q31" s="134"/>
      <c r="S31" s="136" t="s">
        <v>15</v>
      </c>
      <c r="T31" s="136"/>
      <c r="U31" s="137"/>
      <c r="V31" s="138" t="str">
        <f>IF(TITLE_NAME_OR_PR_CHANGE="",IF(TITLE_NAME_OR_PR="","",TITLE_NAME_OR_PR),TITLE_NAME_OR_PR_CHANGE)</f>
        <v>Региональная служба по тарифам Ханты-Мансийского автоного округа Югра</v>
      </c>
      <c r="W31" s="138"/>
      <c r="X31" s="138"/>
      <c r="Y31" s="138"/>
      <c r="Z31" s="138"/>
      <c r="AA31" s="138"/>
      <c r="AB31" s="138"/>
      <c r="AC31" s="7"/>
      <c r="AD31" s="138" t="str">
        <f>IF(TITLE_NAME_OR_PR_CHANGE="",IF(TITLE_NAME_OR_PR="","",TITLE_NAME_OR_PR),TITLE_NAME_OR_PR_CHANGE)</f>
        <v>Региональная служба по тарифам Ханты-Мансийского автоного округа Югра</v>
      </c>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7"/>
      <c r="BB31" s="7"/>
      <c r="BC31" s="139"/>
      <c r="BD31" s="23"/>
      <c r="BE31" s="23"/>
      <c r="BF31" s="23"/>
      <c r="BG31" s="23"/>
      <c r="BH31" s="23"/>
    </row>
    <row r="32" spans="1:60" s="135" customFormat="1" ht="18.75" customHeight="1">
      <c r="A32" s="134"/>
      <c r="B32" s="134"/>
      <c r="C32" s="134"/>
      <c r="D32" s="134"/>
      <c r="E32" s="134"/>
      <c r="F32" s="134"/>
      <c r="G32" s="134"/>
      <c r="H32" s="134"/>
      <c r="I32" s="134"/>
      <c r="J32" s="134"/>
      <c r="K32" s="134"/>
      <c r="L32" s="12"/>
      <c r="M32" s="134"/>
      <c r="N32" s="134"/>
      <c r="O32" s="134"/>
      <c r="P32" s="134"/>
      <c r="Q32" s="134"/>
      <c r="S32" s="136" t="s">
        <v>16</v>
      </c>
      <c r="T32" s="136"/>
      <c r="U32" s="137"/>
      <c r="V32" s="140">
        <f>IF(TITLE_DATE_PR_CHANGE="",IF(TITLE_DATE_PR="","",TITLE_DATE_PR),TITLE_DATE_PR_CHANGE)</f>
        <v>45274</v>
      </c>
      <c r="W32" s="140"/>
      <c r="X32" s="140"/>
      <c r="Y32" s="140"/>
      <c r="Z32" s="140"/>
      <c r="AA32" s="140"/>
      <c r="AB32" s="140"/>
      <c r="AC32" s="7"/>
      <c r="AD32" s="140">
        <f>IF(TITLE_DATE_PR_CHANGE="",IF(TITLE_DATE_PR="","",TITLE_DATE_PR),TITLE_DATE_PR_CHANGE)</f>
        <v>45274</v>
      </c>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7"/>
      <c r="BB32" s="7"/>
      <c r="BC32" s="139"/>
      <c r="BD32" s="23"/>
      <c r="BE32" s="23"/>
      <c r="BF32" s="23"/>
      <c r="BG32" s="23"/>
      <c r="BH32" s="23"/>
    </row>
    <row r="33" spans="1:60" s="135" customFormat="1" ht="18.75" customHeight="1">
      <c r="A33" s="134"/>
      <c r="B33" s="134"/>
      <c r="C33" s="134"/>
      <c r="D33" s="134"/>
      <c r="E33" s="134"/>
      <c r="F33" s="134"/>
      <c r="G33" s="134"/>
      <c r="H33" s="134"/>
      <c r="I33" s="134"/>
      <c r="J33" s="134"/>
      <c r="K33" s="134"/>
      <c r="L33" s="12"/>
      <c r="M33" s="134"/>
      <c r="N33" s="134"/>
      <c r="O33" s="134"/>
      <c r="P33" s="134"/>
      <c r="Q33" s="134"/>
      <c r="S33" s="136" t="s">
        <v>17</v>
      </c>
      <c r="T33" s="136"/>
      <c r="U33" s="137"/>
      <c r="V33" s="138" t="str">
        <f>IF(TITLE_NUMBER_PR_CHANGE="",IF(TITLE_NUMBER_PR="","",TITLE_NUMBER_PR),TITLE_NUMBER_PR_CHANGE)</f>
        <v>№ 127-нп</v>
      </c>
      <c r="W33" s="138"/>
      <c r="X33" s="138"/>
      <c r="Y33" s="138"/>
      <c r="Z33" s="138"/>
      <c r="AA33" s="138"/>
      <c r="AB33" s="138"/>
      <c r="AC33" s="7"/>
      <c r="AD33" s="138" t="str">
        <f>IF(TITLE_NUMBER_PR_CHANGE="",IF(TITLE_NUMBER_PR="","",TITLE_NUMBER_PR),TITLE_NUMBER_PR_CHANGE)</f>
        <v>№ 127-нп</v>
      </c>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7"/>
      <c r="BB33" s="7"/>
      <c r="BC33" s="139"/>
      <c r="BD33" s="23"/>
      <c r="BE33" s="23"/>
      <c r="BF33" s="23"/>
      <c r="BG33" s="23"/>
      <c r="BH33" s="23"/>
    </row>
    <row r="34" spans="1:60" s="135" customFormat="1" ht="18.75" customHeight="1">
      <c r="A34" s="134"/>
      <c r="B34" s="134"/>
      <c r="C34" s="134"/>
      <c r="D34" s="134"/>
      <c r="E34" s="134"/>
      <c r="F34" s="134"/>
      <c r="G34" s="134"/>
      <c r="H34" s="134"/>
      <c r="I34" s="134"/>
      <c r="J34" s="134"/>
      <c r="K34" s="134"/>
      <c r="L34" s="12"/>
      <c r="M34" s="134"/>
      <c r="N34" s="134"/>
      <c r="O34" s="134"/>
      <c r="P34" s="134"/>
      <c r="Q34" s="134"/>
      <c r="S34" s="136" t="s">
        <v>18</v>
      </c>
      <c r="T34" s="136"/>
      <c r="U34" s="137"/>
      <c r="V34" s="138" t="str">
        <f>IF(TITLE_IST_PUB_CHANGE="",IF(TITLE_IST_PUB="","",TITLE_IST_PUB),TITLE_IST_PUB_CHANGE)</f>
        <v xml:space="preserve">Официальный интернет-портал правовой информации (www.pravo.gov.ru), 19.12.2023 </v>
      </c>
      <c r="W34" s="138"/>
      <c r="X34" s="138"/>
      <c r="Y34" s="138"/>
      <c r="Z34" s="138"/>
      <c r="AA34" s="138"/>
      <c r="AB34" s="138"/>
      <c r="AC34" s="7"/>
      <c r="AD34" s="138" t="str">
        <f>IF(TITLE_IST_PUB_CHANGE="",IF(TITLE_IST_PUB="","",TITLE_IST_PUB),TITLE_IST_PUB_CHANGE)</f>
        <v xml:space="preserve">Официальный интернет-портал правовой информации (www.pravo.gov.ru), 19.12.2023 </v>
      </c>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7"/>
      <c r="BB34" s="7"/>
      <c r="BC34" s="139"/>
      <c r="BD34" s="23"/>
      <c r="BE34" s="23"/>
      <c r="BF34" s="23"/>
      <c r="BG34" s="23"/>
      <c r="BH34" s="23"/>
    </row>
    <row r="35" spans="1:60" ht="14.25" hidden="1" customHeight="1">
      <c r="Q35" s="126"/>
      <c r="R35" s="127"/>
      <c r="S35" s="128"/>
      <c r="T35" s="129"/>
      <c r="U35" s="129"/>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row>
    <row r="36" spans="1:60" s="135" customFormat="1" ht="18.75" hidden="1" customHeight="1">
      <c r="A36" s="134"/>
      <c r="B36" s="134"/>
      <c r="C36" s="134"/>
      <c r="D36" s="134"/>
      <c r="E36" s="134"/>
      <c r="F36" s="134"/>
      <c r="G36" s="134"/>
      <c r="H36" s="134"/>
      <c r="I36" s="134"/>
      <c r="J36" s="134"/>
      <c r="K36" s="134"/>
      <c r="L36" s="12"/>
      <c r="M36" s="134"/>
      <c r="N36" s="134"/>
      <c r="O36" s="134"/>
      <c r="P36" s="134"/>
      <c r="Q36" s="134"/>
      <c r="S36" s="136" t="s">
        <v>16</v>
      </c>
      <c r="T36" s="136"/>
      <c r="U36" s="137"/>
      <c r="V36" s="140">
        <f>IF(TITLE_DATE_PR_CHANGE="",IF(TITLE_DATE_PR="","",TITLE_DATE_PR),TITLE_DATE_PR_CHANGE)</f>
        <v>45274</v>
      </c>
      <c r="W36" s="140"/>
      <c r="X36" s="140"/>
      <c r="Y36" s="140"/>
      <c r="Z36" s="140"/>
      <c r="AA36" s="140"/>
      <c r="AB36" s="140"/>
      <c r="AC36" s="7"/>
      <c r="AD36" s="140">
        <f>IF(TITLE_DATE_PR_CHANGE="",IF(TITLE_DATE_PR="","",TITLE_DATE_PR),TITLE_DATE_PR_CHANGE)</f>
        <v>45274</v>
      </c>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7"/>
      <c r="BB36" s="7"/>
      <c r="BC36" s="139"/>
      <c r="BD36" s="23"/>
      <c r="BE36" s="23"/>
      <c r="BF36" s="23"/>
      <c r="BG36" s="23"/>
      <c r="BH36" s="23"/>
    </row>
    <row r="37" spans="1:60" s="135" customFormat="1" ht="18.75" hidden="1" customHeight="1">
      <c r="A37" s="134"/>
      <c r="B37" s="134"/>
      <c r="C37" s="134"/>
      <c r="D37" s="134"/>
      <c r="E37" s="134"/>
      <c r="F37" s="134"/>
      <c r="G37" s="134"/>
      <c r="H37" s="134"/>
      <c r="I37" s="134"/>
      <c r="J37" s="134"/>
      <c r="K37" s="134"/>
      <c r="L37" s="12"/>
      <c r="M37" s="134"/>
      <c r="N37" s="134"/>
      <c r="O37" s="134"/>
      <c r="P37" s="134"/>
      <c r="Q37" s="134"/>
      <c r="S37" s="136" t="s">
        <v>17</v>
      </c>
      <c r="T37" s="136"/>
      <c r="U37" s="137"/>
      <c r="V37" s="138" t="str">
        <f>IF(TITLE_NUMBER_PR_CHANGE="",IF(TITLE_NUMBER_PR="","",TITLE_NUMBER_PR),TITLE_NUMBER_PR_CHANGE)</f>
        <v>№ 127-нп</v>
      </c>
      <c r="W37" s="138"/>
      <c r="X37" s="138"/>
      <c r="Y37" s="138"/>
      <c r="Z37" s="138"/>
      <c r="AA37" s="138"/>
      <c r="AB37" s="138"/>
      <c r="AC37" s="7"/>
      <c r="AD37" s="138" t="str">
        <f>IF(TITLE_NUMBER_PR_CHANGE="",IF(TITLE_NUMBER_PR="","",TITLE_NUMBER_PR),TITLE_NUMBER_PR_CHANGE)</f>
        <v>№ 127-нп</v>
      </c>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7"/>
      <c r="BB37" s="7"/>
      <c r="BC37" s="139"/>
      <c r="BD37" s="23"/>
      <c r="BE37" s="23"/>
      <c r="BF37" s="23"/>
      <c r="BG37" s="23"/>
      <c r="BH37" s="23"/>
    </row>
    <row r="38" spans="1:60" s="135" customFormat="1" ht="0" hidden="1" customHeight="1">
      <c r="A38" s="134"/>
      <c r="B38" s="134"/>
      <c r="C38" s="134"/>
      <c r="D38" s="134"/>
      <c r="E38" s="134"/>
      <c r="F38" s="134"/>
      <c r="G38" s="134"/>
      <c r="H38" s="134"/>
      <c r="I38" s="134"/>
      <c r="J38" s="134"/>
      <c r="K38" s="134"/>
      <c r="L38" s="12"/>
      <c r="M38" s="134"/>
      <c r="N38" s="134"/>
      <c r="O38" s="134"/>
      <c r="P38" s="134"/>
      <c r="Q38" s="134"/>
      <c r="S38" s="7"/>
      <c r="T38" s="7"/>
      <c r="U38" s="141"/>
      <c r="V38" s="7"/>
      <c r="W38" s="7"/>
      <c r="X38" s="7"/>
      <c r="Y38" s="7"/>
      <c r="Z38" s="7"/>
      <c r="AA38" s="7"/>
      <c r="AB38" s="7"/>
      <c r="AC38" s="8" t="s">
        <v>19</v>
      </c>
      <c r="AD38" s="7"/>
      <c r="AE38" s="7"/>
      <c r="AF38" s="7"/>
      <c r="AG38" s="7"/>
      <c r="AH38" s="7"/>
      <c r="AI38" s="7"/>
      <c r="AJ38" s="7"/>
      <c r="AK38" s="7"/>
      <c r="AL38" s="7"/>
      <c r="AM38" s="7"/>
      <c r="AN38" s="7"/>
      <c r="AO38" s="7"/>
      <c r="AP38" s="7"/>
      <c r="AQ38" s="7"/>
      <c r="AR38" s="7"/>
      <c r="AS38" s="7"/>
      <c r="AT38" s="7"/>
      <c r="AU38" s="7"/>
      <c r="AV38" s="7"/>
      <c r="AW38" s="7"/>
      <c r="AX38" s="7"/>
      <c r="AY38" s="7"/>
      <c r="AZ38" s="7"/>
      <c r="BA38" s="8" t="s">
        <v>19</v>
      </c>
      <c r="BD38" s="23"/>
      <c r="BE38" s="23"/>
      <c r="BF38" s="23"/>
      <c r="BG38" s="23"/>
      <c r="BH38" s="23"/>
    </row>
    <row r="39" spans="1:60" ht="14.25" customHeight="1">
      <c r="Q39" s="126"/>
      <c r="R39" s="127"/>
      <c r="S39" s="128"/>
      <c r="T39" s="129"/>
      <c r="U39" s="142"/>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row>
    <row r="40" spans="1:60" ht="14.25" customHeight="1">
      <c r="Q40" s="126"/>
      <c r="R40" s="127"/>
      <c r="S40" s="144" t="s">
        <v>20</v>
      </c>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t="s">
        <v>21</v>
      </c>
    </row>
    <row r="41" spans="1:60" ht="14.25" customHeight="1">
      <c r="Q41" s="126"/>
      <c r="R41" s="127"/>
      <c r="S41" s="145" t="s">
        <v>22</v>
      </c>
      <c r="T41" s="146" t="s">
        <v>90</v>
      </c>
      <c r="U41" s="147"/>
      <c r="V41" s="148" t="s">
        <v>24</v>
      </c>
      <c r="W41" s="149"/>
      <c r="X41" s="149"/>
      <c r="Y41" s="149"/>
      <c r="Z41" s="149"/>
      <c r="AA41" s="149"/>
      <c r="AB41" s="150"/>
      <c r="AC41" s="151" t="s">
        <v>23</v>
      </c>
      <c r="AD41" s="152" t="s">
        <v>91</v>
      </c>
      <c r="AE41" s="153"/>
      <c r="AF41" s="153"/>
      <c r="AG41" s="154"/>
      <c r="AH41" s="152" t="s">
        <v>92</v>
      </c>
      <c r="AI41" s="153"/>
      <c r="AJ41" s="153"/>
      <c r="AK41" s="154"/>
      <c r="AL41" s="152" t="s">
        <v>93</v>
      </c>
      <c r="AM41" s="153"/>
      <c r="AN41" s="153"/>
      <c r="AO41" s="154"/>
      <c r="AP41" s="152" t="s">
        <v>94</v>
      </c>
      <c r="AQ41" s="153"/>
      <c r="AR41" s="153"/>
      <c r="AS41" s="154"/>
      <c r="AT41" s="148" t="s">
        <v>24</v>
      </c>
      <c r="AU41" s="149"/>
      <c r="AV41" s="149"/>
      <c r="AW41" s="149"/>
      <c r="AX41" s="149"/>
      <c r="AY41" s="149"/>
      <c r="AZ41" s="150"/>
      <c r="BA41" s="151" t="s">
        <v>23</v>
      </c>
      <c r="BB41" s="155" t="s">
        <v>25</v>
      </c>
      <c r="BC41" s="144"/>
    </row>
    <row r="42" spans="1:60" ht="33.75" customHeight="1">
      <c r="Q42" s="126"/>
      <c r="R42" s="127"/>
      <c r="S42" s="145"/>
      <c r="T42" s="146"/>
      <c r="U42" s="156"/>
      <c r="V42" s="64" t="s">
        <v>95</v>
      </c>
      <c r="W42" s="157"/>
      <c r="X42" s="64" t="s">
        <v>96</v>
      </c>
      <c r="Y42" s="157"/>
      <c r="Z42" s="64" t="s">
        <v>97</v>
      </c>
      <c r="AA42" s="158"/>
      <c r="AB42" s="157"/>
      <c r="AC42" s="159"/>
      <c r="AD42" s="160"/>
      <c r="AE42" s="161"/>
      <c r="AF42" s="161"/>
      <c r="AG42" s="162"/>
      <c r="AH42" s="160"/>
      <c r="AI42" s="161"/>
      <c r="AJ42" s="161"/>
      <c r="AK42" s="162"/>
      <c r="AL42" s="160"/>
      <c r="AM42" s="161"/>
      <c r="AN42" s="161"/>
      <c r="AO42" s="162"/>
      <c r="AP42" s="160"/>
      <c r="AQ42" s="161"/>
      <c r="AR42" s="161"/>
      <c r="AS42" s="162"/>
      <c r="AT42" s="64" t="s">
        <v>95</v>
      </c>
      <c r="AU42" s="157"/>
      <c r="AV42" s="64" t="s">
        <v>96</v>
      </c>
      <c r="AW42" s="157"/>
      <c r="AX42" s="64" t="s">
        <v>97</v>
      </c>
      <c r="AY42" s="158"/>
      <c r="AZ42" s="157"/>
      <c r="BA42" s="159"/>
      <c r="BB42" s="163"/>
      <c r="BC42" s="144"/>
    </row>
    <row r="43" spans="1:60" ht="14.25" customHeight="1">
      <c r="Q43" s="126"/>
      <c r="R43" s="127"/>
      <c r="S43" s="145"/>
      <c r="T43" s="146"/>
      <c r="U43" s="156"/>
      <c r="V43" s="77"/>
      <c r="W43" s="164"/>
      <c r="X43" s="77"/>
      <c r="Y43" s="164"/>
      <c r="Z43" s="77"/>
      <c r="AA43" s="165"/>
      <c r="AB43" s="164"/>
      <c r="AC43" s="159"/>
      <c r="AD43" s="160"/>
      <c r="AE43" s="161"/>
      <c r="AF43" s="161"/>
      <c r="AG43" s="162"/>
      <c r="AH43" s="160"/>
      <c r="AI43" s="161"/>
      <c r="AJ43" s="161"/>
      <c r="AK43" s="162"/>
      <c r="AL43" s="160"/>
      <c r="AM43" s="161"/>
      <c r="AN43" s="161"/>
      <c r="AO43" s="162"/>
      <c r="AP43" s="160"/>
      <c r="AQ43" s="161"/>
      <c r="AR43" s="161"/>
      <c r="AS43" s="162"/>
      <c r="AT43" s="77"/>
      <c r="AU43" s="164"/>
      <c r="AV43" s="77"/>
      <c r="AW43" s="164"/>
      <c r="AX43" s="77"/>
      <c r="AY43" s="165"/>
      <c r="AZ43" s="164"/>
      <c r="BA43" s="159"/>
      <c r="BB43" s="163"/>
      <c r="BC43" s="144"/>
    </row>
    <row r="44" spans="1:60" ht="14.25" customHeight="1">
      <c r="A44" s="134"/>
      <c r="B44" s="134" t="s">
        <v>26</v>
      </c>
      <c r="C44" s="134" t="s">
        <v>27</v>
      </c>
      <c r="D44" s="134" t="s">
        <v>28</v>
      </c>
      <c r="E44" s="12" t="s">
        <v>29</v>
      </c>
      <c r="F44" s="12" t="s">
        <v>30</v>
      </c>
      <c r="G44" s="12" t="s">
        <v>31</v>
      </c>
      <c r="H44" s="12" t="s">
        <v>32</v>
      </c>
      <c r="I44" s="12" t="s">
        <v>33</v>
      </c>
      <c r="J44" s="12" t="s">
        <v>34</v>
      </c>
      <c r="K44" s="12" t="s">
        <v>35</v>
      </c>
      <c r="L44" s="12" t="s">
        <v>11</v>
      </c>
      <c r="Q44" s="126"/>
      <c r="R44" s="127"/>
      <c r="S44" s="145"/>
      <c r="T44" s="146"/>
      <c r="U44" s="166"/>
      <c r="V44" s="167" t="s">
        <v>36</v>
      </c>
      <c r="W44" s="167" t="s">
        <v>37</v>
      </c>
      <c r="X44" s="167" t="s">
        <v>36</v>
      </c>
      <c r="Y44" s="167" t="s">
        <v>37</v>
      </c>
      <c r="Z44" s="168" t="s">
        <v>38</v>
      </c>
      <c r="AA44" s="169" t="s">
        <v>39</v>
      </c>
      <c r="AB44" s="170"/>
      <c r="AC44" s="171"/>
      <c r="AD44" s="172"/>
      <c r="AE44" s="173"/>
      <c r="AF44" s="173"/>
      <c r="AG44" s="174"/>
      <c r="AH44" s="172"/>
      <c r="AI44" s="173"/>
      <c r="AJ44" s="173"/>
      <c r="AK44" s="174"/>
      <c r="AL44" s="172"/>
      <c r="AM44" s="173"/>
      <c r="AN44" s="173"/>
      <c r="AO44" s="174"/>
      <c r="AP44" s="172"/>
      <c r="AQ44" s="173"/>
      <c r="AR44" s="173"/>
      <c r="AS44" s="174"/>
      <c r="AT44" s="167" t="s">
        <v>36</v>
      </c>
      <c r="AU44" s="167" t="s">
        <v>37</v>
      </c>
      <c r="AV44" s="167" t="s">
        <v>36</v>
      </c>
      <c r="AW44" s="167" t="s">
        <v>37</v>
      </c>
      <c r="AX44" s="168" t="s">
        <v>38</v>
      </c>
      <c r="AY44" s="169" t="s">
        <v>39</v>
      </c>
      <c r="AZ44" s="170"/>
      <c r="BA44" s="171"/>
      <c r="BB44" s="175"/>
      <c r="BC44" s="144"/>
    </row>
    <row r="45" spans="1:60" s="119" customFormat="1" ht="11.25" hidden="1" customHeight="1">
      <c r="A45" s="134"/>
      <c r="B45" s="134"/>
      <c r="C45" s="134"/>
      <c r="D45" s="134"/>
      <c r="E45" s="134"/>
      <c r="F45" s="134"/>
      <c r="G45" s="134"/>
      <c r="H45" s="134"/>
      <c r="I45" s="134"/>
      <c r="J45" s="134"/>
      <c r="K45" s="134"/>
      <c r="L45" s="12"/>
      <c r="M45" s="3"/>
      <c r="N45" s="3"/>
      <c r="O45" s="3"/>
      <c r="P45" s="44"/>
      <c r="Q45" s="176"/>
      <c r="R45" s="176">
        <v>1</v>
      </c>
      <c r="S45" s="177" t="s">
        <v>40</v>
      </c>
      <c r="T45" s="178" t="s">
        <v>41</v>
      </c>
      <c r="U45" s="179" t="str">
        <f ca="1">OFFSET(U45,0,-1)</f>
        <v>2</v>
      </c>
      <c r="V45" s="180">
        <f t="shared" ref="V45:AA45" ca="1" si="2">OFFSET(V45,0,-1)+1</f>
        <v>3</v>
      </c>
      <c r="W45" s="180">
        <f t="shared" ca="1" si="2"/>
        <v>4</v>
      </c>
      <c r="X45" s="180">
        <f t="shared" ca="1" si="2"/>
        <v>5</v>
      </c>
      <c r="Y45" s="180">
        <f t="shared" ca="1" si="2"/>
        <v>6</v>
      </c>
      <c r="Z45" s="180">
        <f t="shared" ca="1" si="2"/>
        <v>7</v>
      </c>
      <c r="AA45" s="181">
        <f t="shared" ca="1" si="2"/>
        <v>8</v>
      </c>
      <c r="AB45" s="181"/>
      <c r="AC45" s="180">
        <f ca="1">OFFSET(AC45,0,-2)+1</f>
        <v>9</v>
      </c>
      <c r="AD45" s="180">
        <f ca="1">OFFSET(AD45,0,-1)+1</f>
        <v>10</v>
      </c>
      <c r="AE45" s="180"/>
      <c r="AF45" s="180"/>
      <c r="AG45" s="180"/>
      <c r="AH45" s="180"/>
      <c r="AI45" s="180"/>
      <c r="AJ45" s="180"/>
      <c r="AK45" s="180"/>
      <c r="AL45" s="180"/>
      <c r="AM45" s="180"/>
      <c r="AN45" s="180"/>
      <c r="AO45" s="180"/>
      <c r="AP45" s="180"/>
      <c r="AQ45" s="180"/>
      <c r="AR45" s="180"/>
      <c r="AS45" s="180"/>
      <c r="AT45" s="180"/>
      <c r="AU45" s="180"/>
      <c r="AV45" s="180"/>
      <c r="AW45" s="180">
        <f ca="1">OFFSET(AW45,0,-1)+1</f>
        <v>1</v>
      </c>
      <c r="AX45" s="180">
        <f ca="1">OFFSET(AX45,0,-1)+1</f>
        <v>2</v>
      </c>
      <c r="AY45" s="181">
        <f ca="1">OFFSET(AY45,0,-1)+1</f>
        <v>3</v>
      </c>
      <c r="AZ45" s="181"/>
      <c r="BA45" s="180">
        <f ca="1">OFFSET(BA45,0,-2)+1</f>
        <v>4</v>
      </c>
      <c r="BB45" s="179">
        <f ca="1">OFFSET(BB45,0,-1)</f>
        <v>4</v>
      </c>
      <c r="BC45" s="180">
        <f ca="1">OFFSET(BC45,0,-1)+1</f>
        <v>5</v>
      </c>
      <c r="BD45" s="8"/>
      <c r="BE45" s="8"/>
      <c r="BF45" s="8"/>
      <c r="BG45" s="8"/>
      <c r="BH45" s="8"/>
    </row>
    <row r="46" spans="1:60" ht="21" customHeight="1">
      <c r="A46" s="10" t="s">
        <v>98</v>
      </c>
      <c r="B46" s="10"/>
      <c r="C46" s="10"/>
      <c r="D46" s="10"/>
      <c r="E46" s="11">
        <v>1</v>
      </c>
      <c r="F46" s="10"/>
      <c r="G46" s="10"/>
      <c r="H46" s="10"/>
      <c r="I46" s="10"/>
      <c r="J46" s="10"/>
      <c r="K46" s="10"/>
      <c r="L46" s="12"/>
      <c r="M46" s="13"/>
      <c r="N46" s="13"/>
      <c r="O46" s="13"/>
      <c r="Q46" s="14"/>
      <c r="R46" s="15"/>
      <c r="S46" s="16">
        <f>INDEX(PT_DIFFERENTIATION_NUM_NTAR,MATCH(A46,PT_DIFFERENTIATION_NTAR_ID,0))</f>
        <v>1</v>
      </c>
      <c r="T46" s="17" t="s">
        <v>0</v>
      </c>
      <c r="U46" s="18"/>
      <c r="V46" s="19"/>
      <c r="W46" s="19"/>
      <c r="X46" s="19"/>
      <c r="Y46" s="19"/>
      <c r="Z46" s="19"/>
      <c r="AA46" s="19"/>
      <c r="AB46" s="19"/>
      <c r="AC46" s="20"/>
      <c r="AD46" s="21" t="str">
        <f>INDEX(PT_DIFFERENTIATION_NTAR,MATCH(A46,PT_DIFFERENTIATION_NTAR_ID,0))</f>
        <v>Тариф на подключение (технологическое присоединение) к централизованной системе холодного водоснабжения на территории муниципального образования городское поселение Барсово Сургутского муниципального района</v>
      </c>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20"/>
      <c r="BC46" s="22"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v>
      </c>
      <c r="BE46" s="23"/>
      <c r="BF46" s="23" t="str">
        <f t="shared" ref="BF46:BF52" si="3">IF(T46="","",T46)</f>
        <v>Наименование тарифа</v>
      </c>
      <c r="BG46" s="23"/>
      <c r="BH46" s="23"/>
    </row>
    <row r="47" spans="1:60" ht="21" customHeight="1">
      <c r="A47" s="10" t="s">
        <v>98</v>
      </c>
      <c r="B47" s="10" t="s">
        <v>99</v>
      </c>
      <c r="C47" s="10"/>
      <c r="D47" s="10"/>
      <c r="E47" s="24"/>
      <c r="F47" s="11">
        <v>1</v>
      </c>
      <c r="G47" s="10"/>
      <c r="H47" s="10"/>
      <c r="I47" s="10"/>
      <c r="J47" s="10"/>
      <c r="K47" s="10"/>
      <c r="L47" s="12"/>
      <c r="M47" s="13"/>
      <c r="N47" s="13"/>
      <c r="O47" s="13"/>
      <c r="P47" s="2"/>
      <c r="Q47" s="25"/>
      <c r="R47" s="26"/>
      <c r="S47" s="16" t="str">
        <f>INDEX(PT_DIFFERENTIATION_NUM_TER,MATCH(B47,PT_DIFFERENTIATION_TER_ID,0))</f>
        <v>1.1</v>
      </c>
      <c r="T47" s="27" t="s">
        <v>1</v>
      </c>
      <c r="U47" s="18"/>
      <c r="V47" s="19"/>
      <c r="W47" s="19"/>
      <c r="X47" s="19"/>
      <c r="Y47" s="19"/>
      <c r="Z47" s="19"/>
      <c r="AA47" s="19"/>
      <c r="AB47" s="19"/>
      <c r="AC47" s="20"/>
      <c r="AD47" s="21" t="str">
        <f>INDEX(PT_DIFFERENTIATION_TER,MATCH(B47,PT_DIFFERENTIATION_TER_ID,0))</f>
        <v>Территория 1</v>
      </c>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20"/>
      <c r="BC47" s="22" t="s">
        <v>2</v>
      </c>
      <c r="BE47" s="23"/>
      <c r="BF47" s="23" t="str">
        <f t="shared" si="3"/>
        <v>Территория действия тарифа</v>
      </c>
      <c r="BG47" s="23"/>
      <c r="BH47" s="23"/>
    </row>
    <row r="48" spans="1:60" ht="42" customHeight="1">
      <c r="A48" s="10" t="s">
        <v>98</v>
      </c>
      <c r="B48" s="10" t="s">
        <v>99</v>
      </c>
      <c r="C48" s="10" t="s">
        <v>100</v>
      </c>
      <c r="D48" s="10"/>
      <c r="E48" s="24"/>
      <c r="F48" s="24"/>
      <c r="G48" s="11">
        <v>1</v>
      </c>
      <c r="H48" s="10"/>
      <c r="I48" s="10"/>
      <c r="J48" s="10"/>
      <c r="K48" s="10"/>
      <c r="L48" s="12"/>
      <c r="M48" s="13"/>
      <c r="N48" s="13"/>
      <c r="O48" s="13"/>
      <c r="P48" s="28"/>
      <c r="Q48" s="25"/>
      <c r="R48" s="26"/>
      <c r="S48" s="16" t="str">
        <f>INDEX(PT_DIFFERENTIATION_NUM_CS,MATCH(C48,PT_DIFFERENTIATION_CS_ID,0))</f>
        <v>1.1.1</v>
      </c>
      <c r="T48" s="29" t="s">
        <v>82</v>
      </c>
      <c r="U48" s="18"/>
      <c r="V48" s="19"/>
      <c r="W48" s="19"/>
      <c r="X48" s="19"/>
      <c r="Y48" s="19"/>
      <c r="Z48" s="19"/>
      <c r="AA48" s="19"/>
      <c r="AB48" s="19"/>
      <c r="AC48" s="20"/>
      <c r="AD48" s="21" t="str">
        <f>INDEX(PT_DIFFERENTIATION_CS,MATCH(C48,PT_DIFFERENTIATION_CS_ID,0))</f>
        <v>без дифференциации</v>
      </c>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20"/>
      <c r="BC48" s="22" t="s">
        <v>83</v>
      </c>
      <c r="BE48" s="23"/>
      <c r="BF48" s="23" t="str">
        <f t="shared" si="3"/>
        <v>Наименование централизованной системы холодного водоснабжения</v>
      </c>
      <c r="BG48" s="23"/>
      <c r="BH48" s="23"/>
    </row>
    <row r="49" spans="1:60" s="8" customFormat="1" ht="0" hidden="1" customHeight="1">
      <c r="A49" s="30" t="s">
        <v>98</v>
      </c>
      <c r="B49" s="30" t="s">
        <v>99</v>
      </c>
      <c r="C49" s="30" t="s">
        <v>100</v>
      </c>
      <c r="D49" s="30" t="s">
        <v>101</v>
      </c>
      <c r="E49" s="24"/>
      <c r="F49" s="24"/>
      <c r="G49" s="24"/>
      <c r="H49" s="11">
        <v>1</v>
      </c>
      <c r="I49" s="30"/>
      <c r="J49" s="30"/>
      <c r="K49" s="30"/>
      <c r="L49" s="31"/>
      <c r="M49" s="32"/>
      <c r="N49" s="32"/>
      <c r="O49" s="32"/>
      <c r="P49" s="33"/>
      <c r="Q49" s="34"/>
      <c r="R49" s="35"/>
      <c r="S49" s="36"/>
      <c r="T49" s="37"/>
      <c r="U49" s="38"/>
      <c r="V49" s="39"/>
      <c r="W49" s="39"/>
      <c r="X49" s="39"/>
      <c r="Y49" s="39"/>
      <c r="Z49" s="39"/>
      <c r="AA49" s="39"/>
      <c r="AB49" s="39"/>
      <c r="AC49" s="40"/>
      <c r="AD49" s="41"/>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40"/>
      <c r="BC49" s="42" t="s">
        <v>3</v>
      </c>
      <c r="BE49" s="23"/>
      <c r="BF49" s="23" t="str">
        <f t="shared" si="3"/>
        <v/>
      </c>
      <c r="BG49" s="23"/>
      <c r="BH49" s="23"/>
    </row>
    <row r="50" spans="1:60" s="8" customFormat="1" ht="0" hidden="1" customHeight="1">
      <c r="A50" s="30" t="s">
        <v>98</v>
      </c>
      <c r="B50" s="30" t="s">
        <v>99</v>
      </c>
      <c r="C50" s="30" t="s">
        <v>100</v>
      </c>
      <c r="D50" s="30" t="s">
        <v>101</v>
      </c>
      <c r="E50" s="24"/>
      <c r="F50" s="24"/>
      <c r="G50" s="24"/>
      <c r="H50" s="24"/>
      <c r="I50" s="43" t="str">
        <f>S49&amp;".1"</f>
        <v>.1</v>
      </c>
      <c r="J50" s="30"/>
      <c r="K50" s="30"/>
      <c r="L50" s="31" t="s">
        <v>4</v>
      </c>
      <c r="M50" s="44"/>
      <c r="N50" s="44"/>
      <c r="O50" s="44"/>
      <c r="P50" s="45">
        <v>1</v>
      </c>
      <c r="Q50" s="46"/>
      <c r="R50" s="47"/>
      <c r="S50" s="36"/>
      <c r="T50" s="48"/>
      <c r="U50" s="38"/>
      <c r="V50" s="39"/>
      <c r="W50" s="39"/>
      <c r="X50" s="39"/>
      <c r="Y50" s="39"/>
      <c r="Z50" s="39"/>
      <c r="AA50" s="39"/>
      <c r="AB50" s="39"/>
      <c r="AC50" s="40"/>
      <c r="AD50" s="41"/>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40"/>
      <c r="BC50" s="42"/>
      <c r="BE50" s="23"/>
      <c r="BF50" s="23" t="str">
        <f t="shared" si="3"/>
        <v/>
      </c>
      <c r="BG50" s="23"/>
      <c r="BH50" s="23"/>
    </row>
    <row r="51" spans="1:60" s="8" customFormat="1" ht="0" hidden="1" customHeight="1">
      <c r="A51" s="30" t="s">
        <v>98</v>
      </c>
      <c r="B51" s="30" t="s">
        <v>99</v>
      </c>
      <c r="C51" s="30" t="s">
        <v>100</v>
      </c>
      <c r="D51" s="30" t="s">
        <v>101</v>
      </c>
      <c r="E51" s="24"/>
      <c r="F51" s="24"/>
      <c r="G51" s="24"/>
      <c r="H51" s="24"/>
      <c r="I51" s="49"/>
      <c r="J51" s="43" t="str">
        <f>S49&amp;".1"</f>
        <v>.1</v>
      </c>
      <c r="K51" s="30"/>
      <c r="L51" s="31"/>
      <c r="M51" s="44"/>
      <c r="N51" s="44"/>
      <c r="O51" s="44"/>
      <c r="P51" s="45"/>
      <c r="Q51" s="45">
        <v>1</v>
      </c>
      <c r="R51" s="35"/>
      <c r="S51" s="36"/>
      <c r="T51" s="50"/>
      <c r="U51" s="38"/>
      <c r="V51" s="39"/>
      <c r="W51" s="39"/>
      <c r="X51" s="39"/>
      <c r="Y51" s="39"/>
      <c r="Z51" s="39"/>
      <c r="AA51" s="39"/>
      <c r="AB51" s="39"/>
      <c r="AC51" s="40"/>
      <c r="AD51" s="41"/>
      <c r="AE51" s="39"/>
      <c r="AF51" s="39"/>
      <c r="AG51" s="39"/>
      <c r="AH51" s="39"/>
      <c r="AI51" s="39"/>
      <c r="AJ51" s="39"/>
      <c r="AK51" s="39"/>
      <c r="AL51" s="39"/>
      <c r="AM51" s="39"/>
      <c r="AN51" s="182"/>
      <c r="AO51" s="182"/>
      <c r="AP51" s="39"/>
      <c r="AQ51" s="39"/>
      <c r="AR51" s="39"/>
      <c r="AS51" s="39"/>
      <c r="AT51" s="39"/>
      <c r="AU51" s="39"/>
      <c r="AV51" s="39"/>
      <c r="AW51" s="39"/>
      <c r="AX51" s="39"/>
      <c r="AY51" s="39"/>
      <c r="AZ51" s="39"/>
      <c r="BA51" s="39"/>
      <c r="BB51" s="40"/>
      <c r="BC51" s="42"/>
      <c r="BE51" s="23"/>
      <c r="BF51" s="23" t="str">
        <f t="shared" si="3"/>
        <v/>
      </c>
      <c r="BG51" s="23"/>
      <c r="BH51" s="23"/>
    </row>
    <row r="52" spans="1:60" ht="11.25" customHeight="1">
      <c r="A52" s="10" t="s">
        <v>98</v>
      </c>
      <c r="B52" s="10" t="s">
        <v>99</v>
      </c>
      <c r="C52" s="10" t="s">
        <v>100</v>
      </c>
      <c r="D52" s="10" t="s">
        <v>101</v>
      </c>
      <c r="E52" s="24"/>
      <c r="F52" s="24"/>
      <c r="G52" s="24"/>
      <c r="H52" s="24"/>
      <c r="I52" s="49"/>
      <c r="J52" s="49"/>
      <c r="K52" s="43" t="str">
        <f>S48&amp;".1"</f>
        <v>1.1.1.1</v>
      </c>
      <c r="L52" s="12"/>
      <c r="P52" s="45"/>
      <c r="Q52" s="45"/>
      <c r="R52" s="35">
        <v>1</v>
      </c>
      <c r="S52" s="52" t="str">
        <f>$K52</f>
        <v>1.1.1.1</v>
      </c>
      <c r="T52" s="53" t="s">
        <v>102</v>
      </c>
      <c r="U52" s="18"/>
      <c r="V52" s="54"/>
      <c r="W52" s="55"/>
      <c r="X52" s="54"/>
      <c r="Y52" s="55"/>
      <c r="Z52" s="56"/>
      <c r="AA52" s="57" t="s">
        <v>5</v>
      </c>
      <c r="AB52" s="56"/>
      <c r="AC52" s="57" t="s">
        <v>5</v>
      </c>
      <c r="AD52" s="58" t="s">
        <v>6</v>
      </c>
      <c r="AE52" s="59"/>
      <c r="AF52" s="60">
        <v>1</v>
      </c>
      <c r="AG52" s="183" t="s">
        <v>42</v>
      </c>
      <c r="AH52" s="62" t="s">
        <v>6</v>
      </c>
      <c r="AI52" s="59"/>
      <c r="AJ52" s="60">
        <v>1</v>
      </c>
      <c r="AK52" s="184" t="s">
        <v>42</v>
      </c>
      <c r="AL52" s="62" t="s">
        <v>6</v>
      </c>
      <c r="AM52" s="64"/>
      <c r="AN52" s="60">
        <v>1</v>
      </c>
      <c r="AO52" s="185" t="s">
        <v>42</v>
      </c>
      <c r="AP52" s="66" t="s">
        <v>6</v>
      </c>
      <c r="AQ52" s="67"/>
      <c r="AR52" s="68">
        <v>1</v>
      </c>
      <c r="AS52" s="186" t="s">
        <v>42</v>
      </c>
      <c r="AT52" s="54"/>
      <c r="AU52" s="55">
        <f>2166/1000</f>
        <v>2.1659999999999999</v>
      </c>
      <c r="AV52" s="54"/>
      <c r="AW52" s="55"/>
      <c r="AX52" s="56">
        <v>45292.384791666664</v>
      </c>
      <c r="AY52" s="57" t="s">
        <v>5</v>
      </c>
      <c r="AZ52" s="56">
        <v>45657.384884259256</v>
      </c>
      <c r="BA52" s="57" t="s">
        <v>5</v>
      </c>
      <c r="BB52" s="70"/>
      <c r="BC52" s="71" t="s">
        <v>84</v>
      </c>
      <c r="BE52" s="23"/>
      <c r="BF52" s="23" t="str">
        <f t="shared" si="3"/>
        <v>Тариф на подключение (технологическое присоединение) к централизованной системе холодного водоснабжения на территории муниципального образования городское поселение Барсово Сургутского муниципального района</v>
      </c>
      <c r="BG52" s="23"/>
      <c r="BH52" s="23"/>
    </row>
    <row r="53" spans="1:60" ht="11.25" customHeight="1">
      <c r="A53" s="10"/>
      <c r="B53" s="10"/>
      <c r="C53" s="10"/>
      <c r="D53" s="10"/>
      <c r="E53" s="24"/>
      <c r="F53" s="24"/>
      <c r="G53" s="24"/>
      <c r="H53" s="24"/>
      <c r="I53" s="49"/>
      <c r="J53" s="49"/>
      <c r="K53" s="43"/>
      <c r="L53" s="12"/>
      <c r="P53" s="45"/>
      <c r="Q53" s="45"/>
      <c r="R53" s="35"/>
      <c r="S53" s="72"/>
      <c r="T53" s="73"/>
      <c r="U53" s="18"/>
      <c r="V53" s="74"/>
      <c r="W53" s="75"/>
      <c r="X53" s="74"/>
      <c r="Y53" s="75"/>
      <c r="Z53" s="74"/>
      <c r="AA53" s="74"/>
      <c r="AB53" s="74"/>
      <c r="AC53" s="74"/>
      <c r="AD53" s="76"/>
      <c r="AE53" s="59"/>
      <c r="AF53" s="60"/>
      <c r="AG53" s="183" t="s">
        <v>42</v>
      </c>
      <c r="AH53" s="62"/>
      <c r="AI53" s="59"/>
      <c r="AJ53" s="60"/>
      <c r="AK53" s="184" t="s">
        <v>42</v>
      </c>
      <c r="AL53" s="62"/>
      <c r="AM53" s="77"/>
      <c r="AN53" s="60"/>
      <c r="AO53" s="185" t="s">
        <v>42</v>
      </c>
      <c r="AP53" s="78"/>
      <c r="AQ53" s="79"/>
      <c r="AR53" s="80"/>
      <c r="AS53" s="80" t="s">
        <v>85</v>
      </c>
      <c r="AT53" s="74"/>
      <c r="AU53" s="75"/>
      <c r="AV53" s="74"/>
      <c r="AW53" s="75"/>
      <c r="AX53" s="74"/>
      <c r="AY53" s="74"/>
      <c r="AZ53" s="74"/>
      <c r="BA53" s="74"/>
      <c r="BB53" s="81"/>
      <c r="BC53" s="82"/>
      <c r="BE53" s="23"/>
      <c r="BF53" s="23"/>
      <c r="BG53" s="23"/>
      <c r="BH53" s="23"/>
    </row>
    <row r="54" spans="1:60" ht="11.25" customHeight="1">
      <c r="A54" s="10" t="s">
        <v>98</v>
      </c>
      <c r="B54" s="10"/>
      <c r="C54" s="10"/>
      <c r="D54" s="10"/>
      <c r="E54" s="24"/>
      <c r="F54" s="24"/>
      <c r="G54" s="24"/>
      <c r="H54" s="24"/>
      <c r="I54" s="49"/>
      <c r="J54" s="49"/>
      <c r="K54" s="43"/>
      <c r="L54" s="12"/>
      <c r="P54" s="45"/>
      <c r="Q54" s="45"/>
      <c r="R54" s="35"/>
      <c r="S54" s="72"/>
      <c r="T54" s="73"/>
      <c r="U54" s="18"/>
      <c r="V54" s="74"/>
      <c r="W54" s="75"/>
      <c r="X54" s="74"/>
      <c r="Y54" s="75"/>
      <c r="Z54" s="74"/>
      <c r="AA54" s="74"/>
      <c r="AB54" s="74"/>
      <c r="AC54" s="74"/>
      <c r="AD54" s="76"/>
      <c r="AE54" s="59"/>
      <c r="AF54" s="60"/>
      <c r="AG54" s="183" t="s">
        <v>42</v>
      </c>
      <c r="AH54" s="62"/>
      <c r="AI54" s="59"/>
      <c r="AJ54" s="60"/>
      <c r="AK54" s="184" t="s">
        <v>42</v>
      </c>
      <c r="AL54" s="62"/>
      <c r="AM54" s="79"/>
      <c r="AN54" s="83"/>
      <c r="AO54" s="83" t="s">
        <v>86</v>
      </c>
      <c r="AP54" s="80"/>
      <c r="AQ54" s="80"/>
      <c r="AR54" s="80"/>
      <c r="AS54" s="74"/>
      <c r="AT54" s="74"/>
      <c r="AU54" s="75"/>
      <c r="AV54" s="74"/>
      <c r="AW54" s="75"/>
      <c r="AX54" s="74"/>
      <c r="AY54" s="74"/>
      <c r="AZ54" s="74"/>
      <c r="BA54" s="74"/>
      <c r="BB54" s="81"/>
      <c r="BC54" s="82"/>
      <c r="BE54" s="23"/>
      <c r="BF54" s="23"/>
      <c r="BG54" s="23"/>
      <c r="BH54" s="23"/>
    </row>
    <row r="55" spans="1:60" ht="11.25" customHeight="1">
      <c r="A55" s="10" t="s">
        <v>98</v>
      </c>
      <c r="B55" s="10"/>
      <c r="C55" s="10"/>
      <c r="D55" s="10"/>
      <c r="E55" s="24"/>
      <c r="F55" s="24"/>
      <c r="G55" s="24"/>
      <c r="H55" s="24"/>
      <c r="I55" s="49"/>
      <c r="J55" s="49"/>
      <c r="K55" s="43"/>
      <c r="L55" s="12"/>
      <c r="P55" s="45"/>
      <c r="Q55" s="45"/>
      <c r="R55" s="35"/>
      <c r="S55" s="72"/>
      <c r="T55" s="73"/>
      <c r="U55" s="18"/>
      <c r="V55" s="74"/>
      <c r="W55" s="75"/>
      <c r="X55" s="74"/>
      <c r="Y55" s="75"/>
      <c r="Z55" s="74"/>
      <c r="AA55" s="74"/>
      <c r="AB55" s="74"/>
      <c r="AC55" s="74"/>
      <c r="AD55" s="76"/>
      <c r="AE55" s="59"/>
      <c r="AF55" s="60"/>
      <c r="AG55" s="183" t="s">
        <v>42</v>
      </c>
      <c r="AH55" s="62"/>
      <c r="AI55" s="84"/>
      <c r="AJ55" s="85"/>
      <c r="AK55" s="86" t="s">
        <v>87</v>
      </c>
      <c r="AL55" s="74"/>
      <c r="AM55" s="74"/>
      <c r="AN55" s="74"/>
      <c r="AO55" s="74"/>
      <c r="AP55" s="74"/>
      <c r="AQ55" s="74"/>
      <c r="AR55" s="74"/>
      <c r="AS55" s="74"/>
      <c r="AT55" s="74"/>
      <c r="AU55" s="75"/>
      <c r="AV55" s="74"/>
      <c r="AW55" s="75"/>
      <c r="AX55" s="74"/>
      <c r="AY55" s="74"/>
      <c r="AZ55" s="74"/>
      <c r="BA55" s="74"/>
      <c r="BB55" s="81"/>
      <c r="BC55" s="82"/>
      <c r="BE55" s="23"/>
      <c r="BF55" s="23"/>
      <c r="BG55" s="23"/>
      <c r="BH55" s="23"/>
    </row>
    <row r="56" spans="1:60" ht="73.349999999999994" customHeight="1">
      <c r="A56" s="10" t="s">
        <v>98</v>
      </c>
      <c r="B56" s="10" t="s">
        <v>99</v>
      </c>
      <c r="C56" s="10" t="s">
        <v>100</v>
      </c>
      <c r="D56" s="10" t="s">
        <v>101</v>
      </c>
      <c r="E56" s="24"/>
      <c r="F56" s="24"/>
      <c r="G56" s="24"/>
      <c r="H56" s="24"/>
      <c r="I56" s="49"/>
      <c r="J56" s="49"/>
      <c r="K56" s="43"/>
      <c r="L56" s="12"/>
      <c r="P56" s="45"/>
      <c r="Q56" s="45"/>
      <c r="R56" s="35"/>
      <c r="S56" s="87"/>
      <c r="T56" s="88"/>
      <c r="U56" s="18"/>
      <c r="V56" s="74"/>
      <c r="W56" s="89" t="str">
        <f>Z52&amp;"-"&amp;AB52</f>
        <v>-</v>
      </c>
      <c r="X56" s="74"/>
      <c r="Y56" s="89" t="str">
        <f>AB52&amp;"-"&amp;AD52</f>
        <v>-нет</v>
      </c>
      <c r="Z56" s="74"/>
      <c r="AA56" s="74"/>
      <c r="AB56" s="74"/>
      <c r="AC56" s="74"/>
      <c r="AD56" s="90"/>
      <c r="AE56" s="91"/>
      <c r="AF56" s="92"/>
      <c r="AG56" s="80" t="s">
        <v>88</v>
      </c>
      <c r="AH56" s="74"/>
      <c r="AI56" s="74"/>
      <c r="AJ56" s="74"/>
      <c r="AK56" s="74"/>
      <c r="AL56" s="74"/>
      <c r="AM56" s="74"/>
      <c r="AN56" s="74"/>
      <c r="AO56" s="74"/>
      <c r="AP56" s="74"/>
      <c r="AQ56" s="74"/>
      <c r="AR56" s="74"/>
      <c r="AS56" s="74"/>
      <c r="AT56" s="74"/>
      <c r="AU56" s="89" t="str">
        <f>AX52&amp;"-"&amp;AZ52</f>
        <v>45292,3847916667-45657,3848842593</v>
      </c>
      <c r="AV56" s="74"/>
      <c r="AW56" s="89" t="str">
        <f>AZ52&amp;"-"&amp;BB52</f>
        <v>45657,3848842593-</v>
      </c>
      <c r="AX56" s="74"/>
      <c r="AY56" s="74"/>
      <c r="AZ56" s="74"/>
      <c r="BA56" s="74"/>
      <c r="BB56" s="93" t="str">
        <f>BE52&amp;"-"&amp;BG52</f>
        <v>-</v>
      </c>
      <c r="BC56" s="82"/>
      <c r="BE56" s="23"/>
      <c r="BF56" s="23" t="str">
        <f t="shared" ref="BF56:BF69" si="4">IF(T56="","",T56)</f>
        <v/>
      </c>
      <c r="BG56" s="23"/>
      <c r="BH56" s="23"/>
    </row>
    <row r="57" spans="1:60" ht="11.25" customHeight="1">
      <c r="A57" s="10" t="s">
        <v>98</v>
      </c>
      <c r="B57" s="10" t="s">
        <v>99</v>
      </c>
      <c r="C57" s="10" t="s">
        <v>100</v>
      </c>
      <c r="D57" s="10" t="s">
        <v>101</v>
      </c>
      <c r="E57" s="24"/>
      <c r="F57" s="24"/>
      <c r="G57" s="24"/>
      <c r="H57" s="24"/>
      <c r="I57" s="49"/>
      <c r="J57" s="43"/>
      <c r="K57" s="10"/>
      <c r="L57" s="12"/>
      <c r="P57" s="45"/>
      <c r="Q57" s="45"/>
      <c r="R57" s="47"/>
      <c r="S57" s="94"/>
      <c r="T57" s="95" t="s">
        <v>7</v>
      </c>
      <c r="U57" s="96"/>
      <c r="V57" s="96"/>
      <c r="W57" s="96"/>
      <c r="X57" s="96"/>
      <c r="Y57" s="96"/>
      <c r="Z57" s="96"/>
      <c r="AA57" s="96"/>
      <c r="AB57" s="96"/>
      <c r="AC57" s="98"/>
      <c r="AD57" s="97"/>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8"/>
      <c r="BC57" s="99"/>
      <c r="BE57" s="23"/>
      <c r="BF57" s="23" t="str">
        <f t="shared" si="4"/>
        <v>Добавить строку</v>
      </c>
      <c r="BG57" s="23"/>
      <c r="BH57" s="23"/>
    </row>
    <row r="58" spans="1:60" s="8" customFormat="1" ht="0" hidden="1" customHeight="1">
      <c r="A58" s="30" t="s">
        <v>98</v>
      </c>
      <c r="B58" s="30" t="s">
        <v>99</v>
      </c>
      <c r="C58" s="30" t="s">
        <v>100</v>
      </c>
      <c r="D58" s="30" t="s">
        <v>101</v>
      </c>
      <c r="E58" s="24"/>
      <c r="F58" s="24"/>
      <c r="G58" s="24"/>
      <c r="H58" s="24"/>
      <c r="I58" s="43"/>
      <c r="J58" s="30"/>
      <c r="K58" s="30"/>
      <c r="L58" s="31"/>
      <c r="M58" s="44"/>
      <c r="N58" s="44"/>
      <c r="O58" s="44"/>
      <c r="P58" s="45"/>
      <c r="Q58" s="46"/>
      <c r="R58" s="47"/>
      <c r="S58" s="100"/>
      <c r="T58" s="101"/>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3"/>
      <c r="BE58" s="23"/>
      <c r="BF58" s="23" t="str">
        <f t="shared" si="4"/>
        <v/>
      </c>
      <c r="BG58" s="23"/>
      <c r="BH58" s="23"/>
    </row>
    <row r="59" spans="1:60" s="8" customFormat="1" ht="0" hidden="1" customHeight="1">
      <c r="A59" s="30" t="s">
        <v>98</v>
      </c>
      <c r="B59" s="30" t="s">
        <v>99</v>
      </c>
      <c r="C59" s="30" t="s">
        <v>100</v>
      </c>
      <c r="D59" s="30" t="s">
        <v>101</v>
      </c>
      <c r="E59" s="24"/>
      <c r="F59" s="24"/>
      <c r="G59" s="24"/>
      <c r="H59" s="11"/>
      <c r="I59" s="30"/>
      <c r="J59" s="30"/>
      <c r="K59" s="30"/>
      <c r="L59" s="31"/>
      <c r="M59" s="32"/>
      <c r="N59" s="32"/>
      <c r="P59" s="104"/>
      <c r="Q59" s="105"/>
      <c r="R59" s="106"/>
      <c r="S59" s="100"/>
      <c r="T59" s="101"/>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3"/>
      <c r="BE59" s="23"/>
      <c r="BF59" s="23" t="str">
        <f t="shared" si="4"/>
        <v/>
      </c>
      <c r="BG59" s="23"/>
      <c r="BH59" s="23"/>
    </row>
    <row r="60" spans="1:60" s="8" customFormat="1" ht="0" hidden="1" customHeight="1">
      <c r="A60" s="30" t="s">
        <v>98</v>
      </c>
      <c r="B60" s="30" t="s">
        <v>99</v>
      </c>
      <c r="C60" s="30" t="s">
        <v>100</v>
      </c>
      <c r="D60" s="30"/>
      <c r="E60" s="24"/>
      <c r="F60" s="24"/>
      <c r="G60" s="11"/>
      <c r="H60" s="30"/>
      <c r="I60" s="30"/>
      <c r="J60" s="30"/>
      <c r="K60" s="30"/>
      <c r="L60" s="31"/>
      <c r="M60" s="32"/>
      <c r="N60" s="32"/>
      <c r="P60" s="104"/>
      <c r="Q60" s="105"/>
      <c r="R60" s="104"/>
      <c r="S60" s="107"/>
      <c r="T60" s="108"/>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E60" s="23"/>
      <c r="BF60" s="23" t="str">
        <f t="shared" si="4"/>
        <v/>
      </c>
      <c r="BG60" s="23"/>
      <c r="BH60" s="23"/>
    </row>
    <row r="61" spans="1:60" s="8" customFormat="1" ht="0" hidden="1" customHeight="1">
      <c r="A61" s="30" t="s">
        <v>98</v>
      </c>
      <c r="B61" s="30" t="s">
        <v>99</v>
      </c>
      <c r="C61" s="30"/>
      <c r="D61" s="30"/>
      <c r="E61" s="24"/>
      <c r="F61" s="11"/>
      <c r="G61" s="30"/>
      <c r="H61" s="30"/>
      <c r="I61" s="30"/>
      <c r="J61" s="30"/>
      <c r="K61" s="30"/>
      <c r="L61" s="31"/>
      <c r="M61" s="110"/>
      <c r="N61" s="110"/>
      <c r="P61" s="104"/>
      <c r="Q61" s="105"/>
      <c r="R61" s="104"/>
      <c r="S61" s="107"/>
      <c r="T61" s="108" t="s">
        <v>8</v>
      </c>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E61" s="23"/>
      <c r="BF61" s="23" t="str">
        <f t="shared" si="4"/>
        <v>Добавить централизованную систему для дифференциации</v>
      </c>
      <c r="BG61" s="23"/>
      <c r="BH61" s="23"/>
    </row>
    <row r="62" spans="1:60" s="8" customFormat="1" ht="0" hidden="1" customHeight="1">
      <c r="A62" s="30" t="s">
        <v>98</v>
      </c>
      <c r="B62" s="30"/>
      <c r="C62" s="30"/>
      <c r="D62" s="30"/>
      <c r="E62" s="11"/>
      <c r="F62" s="30"/>
      <c r="G62" s="30"/>
      <c r="H62" s="30"/>
      <c r="I62" s="30"/>
      <c r="J62" s="30"/>
      <c r="K62" s="30"/>
      <c r="L62" s="31"/>
      <c r="M62" s="110"/>
      <c r="N62" s="110"/>
      <c r="P62" s="104"/>
      <c r="Q62" s="105"/>
      <c r="R62" s="104"/>
      <c r="S62" s="107"/>
      <c r="T62" s="108" t="s">
        <v>9</v>
      </c>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E62" s="23"/>
      <c r="BF62" s="23" t="str">
        <f t="shared" si="4"/>
        <v>Добавить территорию для дифференциации</v>
      </c>
      <c r="BG62" s="23"/>
      <c r="BH62" s="23"/>
    </row>
    <row r="63" spans="1:60" ht="21" customHeight="1">
      <c r="A63" s="10" t="s">
        <v>103</v>
      </c>
      <c r="B63" s="10"/>
      <c r="C63" s="10"/>
      <c r="D63" s="10"/>
      <c r="E63" s="11" t="s">
        <v>41</v>
      </c>
      <c r="F63" s="10"/>
      <c r="G63" s="10"/>
      <c r="H63" s="10"/>
      <c r="I63" s="10"/>
      <c r="J63" s="10"/>
      <c r="K63" s="10"/>
      <c r="L63" s="12"/>
      <c r="M63" s="13"/>
      <c r="N63" s="13"/>
      <c r="O63" s="13"/>
      <c r="Q63" s="14"/>
      <c r="R63" s="15"/>
      <c r="S63" s="16" t="str">
        <f>INDEX(PT_DIFFERENTIATION_NUM_NTAR,MATCH(A63,PT_DIFFERENTIATION_NTAR_ID,0))</f>
        <v>2</v>
      </c>
      <c r="T63" s="17" t="s">
        <v>0</v>
      </c>
      <c r="U63" s="18"/>
      <c r="V63" s="19"/>
      <c r="W63" s="19"/>
      <c r="X63" s="19"/>
      <c r="Y63" s="19"/>
      <c r="Z63" s="19"/>
      <c r="AA63" s="19"/>
      <c r="AB63" s="19"/>
      <c r="AC63" s="20"/>
      <c r="AD63" s="21" t="str">
        <f>INDEX(PT_DIFFERENTIATION_NTAR,MATCH(A63,PT_DIFFERENTIATION_NTAR_ID,0))</f>
        <v>Тариф на подключение (технологическое присоединение) к централизованной системе холодного водоснабжения для Муниципального автономного учреждения Сургутского района «Историко-культурный научно-производственный центр «Барсова Гора»</v>
      </c>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20"/>
      <c r="BC63" s="22"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v>
      </c>
      <c r="BE63" s="23"/>
      <c r="BF63" s="23" t="str">
        <f t="shared" si="4"/>
        <v>Наименование тарифа</v>
      </c>
      <c r="BG63" s="23"/>
      <c r="BH63" s="23"/>
    </row>
    <row r="64" spans="1:60" ht="21" customHeight="1">
      <c r="A64" s="10"/>
      <c r="B64" s="10" t="s">
        <v>104</v>
      </c>
      <c r="C64" s="10"/>
      <c r="D64" s="10"/>
      <c r="E64" s="24">
        <v>1</v>
      </c>
      <c r="F64" s="11">
        <v>1</v>
      </c>
      <c r="G64" s="10"/>
      <c r="H64" s="10"/>
      <c r="I64" s="10"/>
      <c r="J64" s="10"/>
      <c r="K64" s="10"/>
      <c r="L64" s="12"/>
      <c r="M64" s="13"/>
      <c r="N64" s="13"/>
      <c r="O64" s="13"/>
      <c r="P64" s="2"/>
      <c r="Q64" s="25"/>
      <c r="R64" s="26"/>
      <c r="S64" s="16" t="str">
        <f>INDEX(PT_DIFFERENTIATION_NUM_TER,MATCH(B64,PT_DIFFERENTIATION_TER_ID,0))</f>
        <v>2.1</v>
      </c>
      <c r="T64" s="27" t="s">
        <v>1</v>
      </c>
      <c r="U64" s="18"/>
      <c r="V64" s="19"/>
      <c r="W64" s="19"/>
      <c r="X64" s="19"/>
      <c r="Y64" s="19"/>
      <c r="Z64" s="19"/>
      <c r="AA64" s="19"/>
      <c r="AB64" s="19"/>
      <c r="AC64" s="20"/>
      <c r="AD64" s="21" t="str">
        <f>INDEX(PT_DIFFERENTIATION_TER,MATCH(B64,PT_DIFFERENTIATION_TER_ID,0))</f>
        <v>Территория 1</v>
      </c>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20"/>
      <c r="BC64" s="22" t="s">
        <v>2</v>
      </c>
      <c r="BE64" s="23"/>
      <c r="BF64" s="23" t="str">
        <f t="shared" si="4"/>
        <v>Территория действия тарифа</v>
      </c>
      <c r="BG64" s="23"/>
      <c r="BH64" s="23"/>
    </row>
    <row r="65" spans="1:60" ht="42" customHeight="1">
      <c r="A65" s="10"/>
      <c r="B65" s="10"/>
      <c r="C65" s="10" t="s">
        <v>105</v>
      </c>
      <c r="D65" s="10"/>
      <c r="E65" s="24">
        <v>1</v>
      </c>
      <c r="F65" s="24"/>
      <c r="G65" s="11">
        <v>1</v>
      </c>
      <c r="H65" s="10"/>
      <c r="I65" s="10"/>
      <c r="J65" s="10"/>
      <c r="K65" s="10"/>
      <c r="L65" s="12"/>
      <c r="M65" s="13"/>
      <c r="N65" s="13"/>
      <c r="O65" s="13"/>
      <c r="P65" s="28"/>
      <c r="Q65" s="25"/>
      <c r="R65" s="26"/>
      <c r="S65" s="16" t="str">
        <f>INDEX(PT_DIFFERENTIATION_NUM_CS,MATCH(C65,PT_DIFFERENTIATION_CS_ID,0))</f>
        <v>2.1.1</v>
      </c>
      <c r="T65" s="29" t="s">
        <v>82</v>
      </c>
      <c r="U65" s="18"/>
      <c r="V65" s="19"/>
      <c r="W65" s="19"/>
      <c r="X65" s="19"/>
      <c r="Y65" s="19"/>
      <c r="Z65" s="19"/>
      <c r="AA65" s="19"/>
      <c r="AB65" s="19"/>
      <c r="AC65" s="20"/>
      <c r="AD65" s="21" t="str">
        <f>INDEX(PT_DIFFERENTIATION_CS,MATCH(C65,PT_DIFFERENTIATION_CS_ID,0))</f>
        <v>без дифференциации</v>
      </c>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20"/>
      <c r="BC65" s="22" t="s">
        <v>83</v>
      </c>
      <c r="BE65" s="23"/>
      <c r="BF65" s="23" t="str">
        <f t="shared" si="4"/>
        <v>Наименование централизованной системы холодного водоснабжения</v>
      </c>
      <c r="BG65" s="23"/>
      <c r="BH65" s="23"/>
    </row>
    <row r="66" spans="1:60" s="187" customFormat="1" ht="14.25" customHeight="1">
      <c r="A66" s="30"/>
      <c r="B66" s="30"/>
      <c r="C66" s="30"/>
      <c r="D66" s="30"/>
      <c r="E66" s="24">
        <v>1</v>
      </c>
      <c r="F66" s="24"/>
      <c r="G66" s="24"/>
      <c r="H66" s="11">
        <v>1</v>
      </c>
      <c r="I66" s="30"/>
      <c r="J66" s="30"/>
      <c r="K66" s="30"/>
      <c r="L66" s="31"/>
      <c r="M66" s="32"/>
      <c r="N66" s="32"/>
      <c r="O66" s="32"/>
      <c r="P66" s="33"/>
      <c r="Q66" s="34"/>
      <c r="R66" s="35"/>
      <c r="S66" s="36"/>
      <c r="T66" s="37"/>
      <c r="U66" s="38"/>
      <c r="V66" s="39"/>
      <c r="W66" s="39"/>
      <c r="X66" s="39"/>
      <c r="Y66" s="39"/>
      <c r="Z66" s="39"/>
      <c r="AA66" s="39"/>
      <c r="AB66" s="39"/>
      <c r="AC66" s="40"/>
      <c r="AD66" s="41"/>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40"/>
      <c r="BC66" s="42" t="s">
        <v>3</v>
      </c>
      <c r="BD66" s="8"/>
      <c r="BE66" s="23"/>
      <c r="BF66" s="23" t="str">
        <f t="shared" si="4"/>
        <v/>
      </c>
      <c r="BG66" s="23"/>
      <c r="BH66" s="23"/>
    </row>
    <row r="67" spans="1:60" s="187" customFormat="1" ht="14.25" customHeight="1">
      <c r="A67" s="30"/>
      <c r="B67" s="30"/>
      <c r="C67" s="30"/>
      <c r="D67" s="30"/>
      <c r="E67" s="24">
        <v>1</v>
      </c>
      <c r="F67" s="24"/>
      <c r="G67" s="24"/>
      <c r="H67" s="24"/>
      <c r="I67" s="43" t="str">
        <f>S66&amp;".1"</f>
        <v>.1</v>
      </c>
      <c r="J67" s="30"/>
      <c r="K67" s="30"/>
      <c r="L67" s="31" t="s">
        <v>4</v>
      </c>
      <c r="M67" s="44"/>
      <c r="N67" s="44"/>
      <c r="O67" s="44"/>
      <c r="P67" s="45">
        <v>1</v>
      </c>
      <c r="Q67" s="46"/>
      <c r="R67" s="47"/>
      <c r="S67" s="36"/>
      <c r="T67" s="48"/>
      <c r="U67" s="38"/>
      <c r="V67" s="39"/>
      <c r="W67" s="39"/>
      <c r="X67" s="39"/>
      <c r="Y67" s="39"/>
      <c r="Z67" s="39"/>
      <c r="AA67" s="39"/>
      <c r="AB67" s="39"/>
      <c r="AC67" s="40"/>
      <c r="AD67" s="41"/>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40"/>
      <c r="BC67" s="42"/>
      <c r="BD67" s="8"/>
      <c r="BE67" s="23"/>
      <c r="BF67" s="23" t="str">
        <f t="shared" si="4"/>
        <v/>
      </c>
      <c r="BG67" s="23"/>
      <c r="BH67" s="23"/>
    </row>
    <row r="68" spans="1:60" s="187" customFormat="1" ht="14.25" customHeight="1">
      <c r="A68" s="30"/>
      <c r="B68" s="30"/>
      <c r="C68" s="30"/>
      <c r="D68" s="30"/>
      <c r="E68" s="24">
        <v>1</v>
      </c>
      <c r="F68" s="24"/>
      <c r="G68" s="24"/>
      <c r="H68" s="24"/>
      <c r="I68" s="49"/>
      <c r="J68" s="43" t="str">
        <f>S66&amp;".1"</f>
        <v>.1</v>
      </c>
      <c r="K68" s="30"/>
      <c r="L68" s="31"/>
      <c r="M68" s="44"/>
      <c r="N68" s="44"/>
      <c r="O68" s="44"/>
      <c r="P68" s="45"/>
      <c r="Q68" s="45">
        <v>1</v>
      </c>
      <c r="R68" s="35"/>
      <c r="S68" s="36"/>
      <c r="T68" s="50"/>
      <c r="U68" s="38"/>
      <c r="V68" s="39"/>
      <c r="W68" s="39"/>
      <c r="X68" s="39"/>
      <c r="Y68" s="39"/>
      <c r="Z68" s="39"/>
      <c r="AA68" s="39"/>
      <c r="AB68" s="39"/>
      <c r="AC68" s="40"/>
      <c r="AD68" s="41"/>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40"/>
      <c r="BC68" s="42"/>
      <c r="BD68" s="8"/>
      <c r="BE68" s="23"/>
      <c r="BF68" s="23" t="str">
        <f t="shared" si="4"/>
        <v/>
      </c>
      <c r="BG68" s="23"/>
      <c r="BH68" s="23"/>
    </row>
    <row r="69" spans="1:60" ht="11.25" customHeight="1">
      <c r="A69" s="10"/>
      <c r="B69" s="10"/>
      <c r="C69" s="10"/>
      <c r="D69" s="10"/>
      <c r="E69" s="24">
        <v>1</v>
      </c>
      <c r="F69" s="24"/>
      <c r="G69" s="24"/>
      <c r="H69" s="24"/>
      <c r="I69" s="49"/>
      <c r="J69" s="49"/>
      <c r="K69" s="43" t="str">
        <f>S65&amp;".1"</f>
        <v>2.1.1.1</v>
      </c>
      <c r="L69" s="12"/>
      <c r="P69" s="45"/>
      <c r="Q69" s="45"/>
      <c r="R69" s="51">
        <v>1</v>
      </c>
      <c r="S69" s="52" t="str">
        <f>$K69</f>
        <v>2.1.1.1</v>
      </c>
      <c r="T69" s="53" t="s">
        <v>106</v>
      </c>
      <c r="U69" s="18"/>
      <c r="V69" s="54"/>
      <c r="W69" s="55"/>
      <c r="X69" s="54"/>
      <c r="Y69" s="55"/>
      <c r="Z69" s="56"/>
      <c r="AA69" s="57" t="s">
        <v>5</v>
      </c>
      <c r="AB69" s="56"/>
      <c r="AC69" s="57" t="s">
        <v>5</v>
      </c>
      <c r="AD69" s="58" t="s">
        <v>6</v>
      </c>
      <c r="AE69" s="59"/>
      <c r="AF69" s="60">
        <v>1</v>
      </c>
      <c r="AG69" s="183" t="s">
        <v>42</v>
      </c>
      <c r="AH69" s="62" t="s">
        <v>5</v>
      </c>
      <c r="AI69" s="59"/>
      <c r="AJ69" s="60">
        <v>1</v>
      </c>
      <c r="AK69" s="63" t="s">
        <v>107</v>
      </c>
      <c r="AL69" s="62" t="s">
        <v>6</v>
      </c>
      <c r="AM69" s="64"/>
      <c r="AN69" s="60">
        <v>1</v>
      </c>
      <c r="AO69" s="185" t="s">
        <v>42</v>
      </c>
      <c r="AP69" s="66" t="s">
        <v>5</v>
      </c>
      <c r="AQ69" s="67"/>
      <c r="AR69" s="68">
        <v>1</v>
      </c>
      <c r="AS69" s="69" t="s">
        <v>108</v>
      </c>
      <c r="AT69" s="54"/>
      <c r="AU69" s="55"/>
      <c r="AV69" s="54"/>
      <c r="AW69" s="55">
        <f>23241.28</f>
        <v>23241.279999999999</v>
      </c>
      <c r="AX69" s="56">
        <v>45292.654768518521</v>
      </c>
      <c r="AY69" s="57" t="s">
        <v>5</v>
      </c>
      <c r="AZ69" s="56">
        <v>45657.654907407406</v>
      </c>
      <c r="BA69" s="57" t="s">
        <v>5</v>
      </c>
      <c r="BB69" s="70"/>
      <c r="BC69" s="71" t="s">
        <v>84</v>
      </c>
      <c r="BE69" s="23"/>
      <c r="BF69" s="23" t="str">
        <f t="shared" si="4"/>
        <v>Тариф на подключение (технологическое присоединение) к централизованной системе холодного водоснабжения для Муниципального автономного учреждения Сургутского района «Историко-культурный научно-производственный центр «Барсова Гора»</v>
      </c>
      <c r="BG69" s="23"/>
      <c r="BH69" s="23"/>
    </row>
    <row r="70" spans="1:60" ht="11.25" customHeight="1">
      <c r="A70" s="10"/>
      <c r="B70" s="10"/>
      <c r="C70" s="10"/>
      <c r="D70" s="10"/>
      <c r="E70" s="24">
        <v>1</v>
      </c>
      <c r="F70" s="24"/>
      <c r="G70" s="24"/>
      <c r="H70" s="24"/>
      <c r="I70" s="49"/>
      <c r="J70" s="49"/>
      <c r="K70" s="43"/>
      <c r="L70" s="12"/>
      <c r="P70" s="45"/>
      <c r="Q70" s="45"/>
      <c r="R70" s="51"/>
      <c r="S70" s="72"/>
      <c r="T70" s="73"/>
      <c r="U70" s="18"/>
      <c r="V70" s="74"/>
      <c r="W70" s="75"/>
      <c r="X70" s="74"/>
      <c r="Y70" s="75"/>
      <c r="Z70" s="74"/>
      <c r="AA70" s="74"/>
      <c r="AB70" s="74"/>
      <c r="AC70" s="74"/>
      <c r="AD70" s="76"/>
      <c r="AE70" s="59"/>
      <c r="AF70" s="60"/>
      <c r="AG70" s="183" t="s">
        <v>42</v>
      </c>
      <c r="AH70" s="62"/>
      <c r="AI70" s="59"/>
      <c r="AJ70" s="60"/>
      <c r="AK70" s="63"/>
      <c r="AL70" s="62"/>
      <c r="AM70" s="77"/>
      <c r="AN70" s="60"/>
      <c r="AO70" s="185" t="s">
        <v>42</v>
      </c>
      <c r="AP70" s="78"/>
      <c r="AQ70" s="79"/>
      <c r="AR70" s="80"/>
      <c r="AS70" s="80" t="s">
        <v>85</v>
      </c>
      <c r="AT70" s="74"/>
      <c r="AU70" s="75"/>
      <c r="AV70" s="74"/>
      <c r="AW70" s="75"/>
      <c r="AX70" s="74"/>
      <c r="AY70" s="74"/>
      <c r="AZ70" s="74"/>
      <c r="BA70" s="74"/>
      <c r="BB70" s="81"/>
      <c r="BC70" s="82"/>
      <c r="BE70" s="23"/>
      <c r="BF70" s="23"/>
      <c r="BG70" s="23"/>
      <c r="BH70" s="23"/>
    </row>
    <row r="71" spans="1:60" ht="11.25" customHeight="1">
      <c r="A71" s="10"/>
      <c r="B71" s="10"/>
      <c r="C71" s="10"/>
      <c r="D71" s="10"/>
      <c r="E71" s="24">
        <v>1</v>
      </c>
      <c r="F71" s="24"/>
      <c r="G71" s="24"/>
      <c r="H71" s="24"/>
      <c r="I71" s="49"/>
      <c r="J71" s="49"/>
      <c r="K71" s="43"/>
      <c r="L71" s="12"/>
      <c r="P71" s="45"/>
      <c r="Q71" s="45"/>
      <c r="R71" s="51"/>
      <c r="S71" s="72"/>
      <c r="T71" s="73"/>
      <c r="U71" s="18"/>
      <c r="V71" s="74"/>
      <c r="W71" s="75"/>
      <c r="X71" s="74"/>
      <c r="Y71" s="75"/>
      <c r="Z71" s="74"/>
      <c r="AA71" s="74"/>
      <c r="AB71" s="74"/>
      <c r="AC71" s="74"/>
      <c r="AD71" s="76"/>
      <c r="AE71" s="59"/>
      <c r="AF71" s="60"/>
      <c r="AG71" s="183" t="s">
        <v>42</v>
      </c>
      <c r="AH71" s="62"/>
      <c r="AI71" s="59"/>
      <c r="AJ71" s="60"/>
      <c r="AK71" s="63"/>
      <c r="AL71" s="62"/>
      <c r="AM71" s="79"/>
      <c r="AN71" s="83"/>
      <c r="AO71" s="83" t="s">
        <v>86</v>
      </c>
      <c r="AP71" s="80"/>
      <c r="AQ71" s="80"/>
      <c r="AR71" s="80"/>
      <c r="AS71" s="74"/>
      <c r="AT71" s="74"/>
      <c r="AU71" s="75"/>
      <c r="AV71" s="74"/>
      <c r="AW71" s="75"/>
      <c r="AX71" s="74"/>
      <c r="AY71" s="74"/>
      <c r="AZ71" s="74"/>
      <c r="BA71" s="74"/>
      <c r="BB71" s="81"/>
      <c r="BC71" s="82"/>
      <c r="BE71" s="23"/>
      <c r="BF71" s="23"/>
      <c r="BG71" s="23"/>
      <c r="BH71" s="23"/>
    </row>
    <row r="72" spans="1:60" ht="11.25" customHeight="1">
      <c r="A72" s="10"/>
      <c r="B72" s="10"/>
      <c r="C72" s="10"/>
      <c r="D72" s="10"/>
      <c r="E72" s="24">
        <v>1</v>
      </c>
      <c r="F72" s="24"/>
      <c r="G72" s="24"/>
      <c r="H72" s="24"/>
      <c r="I72" s="49"/>
      <c r="J72" s="49"/>
      <c r="K72" s="43"/>
      <c r="L72" s="12"/>
      <c r="P72" s="45"/>
      <c r="Q72" s="45"/>
      <c r="R72" s="51"/>
      <c r="S72" s="72"/>
      <c r="T72" s="73"/>
      <c r="U72" s="18"/>
      <c r="V72" s="74"/>
      <c r="W72" s="75"/>
      <c r="X72" s="74"/>
      <c r="Y72" s="75"/>
      <c r="Z72" s="74"/>
      <c r="AA72" s="74"/>
      <c r="AB72" s="74"/>
      <c r="AC72" s="74"/>
      <c r="AD72" s="76"/>
      <c r="AE72" s="59"/>
      <c r="AF72" s="60"/>
      <c r="AG72" s="183" t="s">
        <v>42</v>
      </c>
      <c r="AH72" s="62"/>
      <c r="AI72" s="84"/>
      <c r="AJ72" s="85"/>
      <c r="AK72" s="86" t="s">
        <v>87</v>
      </c>
      <c r="AL72" s="74"/>
      <c r="AM72" s="74"/>
      <c r="AN72" s="74"/>
      <c r="AO72" s="74"/>
      <c r="AP72" s="74"/>
      <c r="AQ72" s="74"/>
      <c r="AR72" s="74"/>
      <c r="AS72" s="74"/>
      <c r="AT72" s="74"/>
      <c r="AU72" s="75"/>
      <c r="AV72" s="74"/>
      <c r="AW72" s="75"/>
      <c r="AX72" s="74"/>
      <c r="AY72" s="74"/>
      <c r="AZ72" s="74"/>
      <c r="BA72" s="74"/>
      <c r="BB72" s="81"/>
      <c r="BC72" s="82"/>
      <c r="BE72" s="23"/>
      <c r="BF72" s="23"/>
      <c r="BG72" s="23"/>
      <c r="BH72" s="23"/>
    </row>
    <row r="73" spans="1:60" ht="11.25" customHeight="1">
      <c r="A73" s="10"/>
      <c r="B73" s="10"/>
      <c r="C73" s="10"/>
      <c r="D73" s="10"/>
      <c r="E73" s="24">
        <v>1</v>
      </c>
      <c r="F73" s="24"/>
      <c r="G73" s="24"/>
      <c r="H73" s="24"/>
      <c r="I73" s="49"/>
      <c r="J73" s="49"/>
      <c r="K73" s="43"/>
      <c r="L73" s="12"/>
      <c r="P73" s="45"/>
      <c r="Q73" s="45"/>
      <c r="R73" s="51"/>
      <c r="S73" s="87"/>
      <c r="T73" s="88"/>
      <c r="U73" s="18"/>
      <c r="V73" s="74"/>
      <c r="W73" s="89" t="str">
        <f>Z69&amp;"-"&amp;AB69</f>
        <v>-</v>
      </c>
      <c r="X73" s="74"/>
      <c r="Y73" s="89" t="str">
        <f>AB69&amp;"-"&amp;AD69</f>
        <v>-нет</v>
      </c>
      <c r="Z73" s="74"/>
      <c r="AA73" s="74"/>
      <c r="AB73" s="74"/>
      <c r="AC73" s="74"/>
      <c r="AD73" s="90"/>
      <c r="AE73" s="91"/>
      <c r="AF73" s="92"/>
      <c r="AG73" s="80" t="s">
        <v>88</v>
      </c>
      <c r="AH73" s="74"/>
      <c r="AI73" s="74"/>
      <c r="AJ73" s="74"/>
      <c r="AK73" s="74"/>
      <c r="AL73" s="74"/>
      <c r="AM73" s="74"/>
      <c r="AN73" s="74"/>
      <c r="AO73" s="74"/>
      <c r="AP73" s="74"/>
      <c r="AQ73" s="74"/>
      <c r="AR73" s="74"/>
      <c r="AS73" s="74"/>
      <c r="AT73" s="74"/>
      <c r="AU73" s="89" t="str">
        <f>AX69&amp;"-"&amp;AZ69</f>
        <v>45292,6547685185-45657,6549074074</v>
      </c>
      <c r="AV73" s="74"/>
      <c r="AW73" s="89" t="str">
        <f>AZ69&amp;"-"&amp;BB69</f>
        <v>45657,6549074074-</v>
      </c>
      <c r="AX73" s="74"/>
      <c r="AY73" s="74"/>
      <c r="AZ73" s="74"/>
      <c r="BA73" s="74"/>
      <c r="BB73" s="93" t="str">
        <f>BE69&amp;"-"&amp;BG69</f>
        <v>-</v>
      </c>
      <c r="BC73" s="82"/>
      <c r="BE73" s="23"/>
      <c r="BF73" s="23" t="str">
        <f t="shared" ref="BF73:BF80" si="5">IF(T73="","",T73)</f>
        <v/>
      </c>
      <c r="BG73" s="23"/>
      <c r="BH73" s="23"/>
    </row>
    <row r="74" spans="1:60" ht="11.25" customHeight="1">
      <c r="A74" s="10"/>
      <c r="B74" s="10"/>
      <c r="C74" s="10"/>
      <c r="D74" s="10"/>
      <c r="E74" s="24">
        <v>1</v>
      </c>
      <c r="F74" s="24"/>
      <c r="G74" s="24"/>
      <c r="H74" s="24"/>
      <c r="I74" s="49"/>
      <c r="J74" s="43"/>
      <c r="K74" s="10"/>
      <c r="L74" s="12"/>
      <c r="P74" s="45"/>
      <c r="Q74" s="45"/>
      <c r="R74" s="47"/>
      <c r="S74" s="94"/>
      <c r="T74" s="95" t="s">
        <v>7</v>
      </c>
      <c r="U74" s="96"/>
      <c r="V74" s="96"/>
      <c r="W74" s="96"/>
      <c r="X74" s="96"/>
      <c r="Y74" s="96"/>
      <c r="Z74" s="96"/>
      <c r="AA74" s="96"/>
      <c r="AB74" s="96"/>
      <c r="AC74" s="96"/>
      <c r="AD74" s="97"/>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8"/>
      <c r="BC74" s="99"/>
      <c r="BE74" s="23"/>
      <c r="BF74" s="23" t="str">
        <f t="shared" si="5"/>
        <v>Добавить строку</v>
      </c>
      <c r="BG74" s="23"/>
      <c r="BH74" s="23"/>
    </row>
    <row r="75" spans="1:60" s="187" customFormat="1" ht="14.25" customHeight="1">
      <c r="A75" s="30"/>
      <c r="B75" s="30"/>
      <c r="C75" s="30"/>
      <c r="D75" s="30"/>
      <c r="E75" s="24">
        <v>1</v>
      </c>
      <c r="F75" s="24"/>
      <c r="G75" s="24"/>
      <c r="H75" s="24"/>
      <c r="I75" s="43"/>
      <c r="J75" s="30"/>
      <c r="K75" s="30"/>
      <c r="L75" s="31"/>
      <c r="M75" s="44"/>
      <c r="N75" s="44"/>
      <c r="O75" s="44"/>
      <c r="P75" s="45"/>
      <c r="Q75" s="46"/>
      <c r="R75" s="47"/>
      <c r="S75" s="100"/>
      <c r="T75" s="101"/>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3"/>
      <c r="BD75" s="8"/>
      <c r="BE75" s="23"/>
      <c r="BF75" s="23" t="str">
        <f t="shared" si="5"/>
        <v/>
      </c>
      <c r="BG75" s="23"/>
      <c r="BH75" s="23"/>
    </row>
    <row r="76" spans="1:60" s="187" customFormat="1" ht="14.25" customHeight="1">
      <c r="A76" s="30"/>
      <c r="B76" s="30"/>
      <c r="C76" s="30"/>
      <c r="D76" s="30"/>
      <c r="E76" s="24">
        <v>1</v>
      </c>
      <c r="F76" s="24"/>
      <c r="G76" s="24"/>
      <c r="H76" s="11"/>
      <c r="I76" s="30"/>
      <c r="J76" s="30"/>
      <c r="K76" s="30"/>
      <c r="L76" s="31"/>
      <c r="M76" s="32"/>
      <c r="N76" s="32"/>
      <c r="O76" s="8"/>
      <c r="P76" s="104"/>
      <c r="Q76" s="105"/>
      <c r="R76" s="106"/>
      <c r="S76" s="100"/>
      <c r="T76" s="101"/>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3"/>
      <c r="BD76" s="8"/>
      <c r="BE76" s="23"/>
      <c r="BF76" s="23" t="str">
        <f t="shared" si="5"/>
        <v/>
      </c>
      <c r="BG76" s="23"/>
      <c r="BH76" s="23"/>
    </row>
    <row r="77" spans="1:60" s="187" customFormat="1" ht="14.25" customHeight="1">
      <c r="A77" s="30"/>
      <c r="B77" s="30"/>
      <c r="C77" s="30"/>
      <c r="D77" s="30"/>
      <c r="E77" s="24">
        <v>1</v>
      </c>
      <c r="F77" s="24"/>
      <c r="G77" s="11"/>
      <c r="H77" s="30"/>
      <c r="I77" s="30"/>
      <c r="J77" s="30"/>
      <c r="K77" s="30"/>
      <c r="L77" s="31"/>
      <c r="M77" s="32"/>
      <c r="N77" s="32"/>
      <c r="O77" s="8"/>
      <c r="P77" s="104"/>
      <c r="Q77" s="105"/>
      <c r="R77" s="104"/>
      <c r="S77" s="107"/>
      <c r="T77" s="108"/>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8"/>
      <c r="BE77" s="23"/>
      <c r="BF77" s="23" t="str">
        <f t="shared" si="5"/>
        <v/>
      </c>
      <c r="BG77" s="23"/>
      <c r="BH77" s="23"/>
    </row>
    <row r="78" spans="1:60" s="187" customFormat="1" ht="14.25" customHeight="1">
      <c r="A78" s="30"/>
      <c r="B78" s="30"/>
      <c r="C78" s="30"/>
      <c r="D78" s="30"/>
      <c r="E78" s="24">
        <v>1</v>
      </c>
      <c r="F78" s="11"/>
      <c r="G78" s="30"/>
      <c r="H78" s="30"/>
      <c r="I78" s="30"/>
      <c r="J78" s="30"/>
      <c r="K78" s="30"/>
      <c r="L78" s="31"/>
      <c r="M78" s="110"/>
      <c r="N78" s="110"/>
      <c r="O78" s="8"/>
      <c r="P78" s="104"/>
      <c r="Q78" s="105"/>
      <c r="R78" s="104"/>
      <c r="S78" s="107"/>
      <c r="T78" s="108" t="s">
        <v>8</v>
      </c>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8"/>
      <c r="BE78" s="23"/>
      <c r="BF78" s="23" t="str">
        <f t="shared" si="5"/>
        <v>Добавить централизованную систему для дифференциации</v>
      </c>
      <c r="BG78" s="23"/>
      <c r="BH78" s="23"/>
    </row>
    <row r="79" spans="1:60" s="187" customFormat="1" ht="14.25" customHeight="1">
      <c r="A79" s="30"/>
      <c r="B79" s="30"/>
      <c r="C79" s="30"/>
      <c r="D79" s="30"/>
      <c r="E79" s="11">
        <v>1</v>
      </c>
      <c r="F79" s="30"/>
      <c r="G79" s="30"/>
      <c r="H79" s="30"/>
      <c r="I79" s="30"/>
      <c r="J79" s="30"/>
      <c r="K79" s="30"/>
      <c r="L79" s="31"/>
      <c r="M79" s="110"/>
      <c r="N79" s="110"/>
      <c r="O79" s="8"/>
      <c r="P79" s="104"/>
      <c r="Q79" s="105"/>
      <c r="R79" s="104"/>
      <c r="S79" s="107"/>
      <c r="T79" s="108" t="s">
        <v>9</v>
      </c>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8"/>
      <c r="BE79" s="23"/>
      <c r="BF79" s="23" t="str">
        <f t="shared" si="5"/>
        <v>Добавить территорию для дифференциации</v>
      </c>
      <c r="BG79" s="23"/>
      <c r="BH79" s="23"/>
    </row>
    <row r="80" spans="1:60" s="8" customFormat="1" ht="0" hidden="1" customHeight="1">
      <c r="A80" s="30"/>
      <c r="B80" s="30"/>
      <c r="C80" s="30"/>
      <c r="D80" s="30"/>
      <c r="E80" s="30"/>
      <c r="F80" s="30"/>
      <c r="G80" s="30"/>
      <c r="H80" s="30"/>
      <c r="I80" s="30"/>
      <c r="J80" s="30"/>
      <c r="K80" s="30"/>
      <c r="L80" s="31"/>
      <c r="M80" s="110"/>
      <c r="N80" s="110"/>
      <c r="P80" s="104"/>
      <c r="Q80" s="105"/>
      <c r="R80" s="104"/>
      <c r="S80" s="107"/>
      <c r="T80" s="108" t="s">
        <v>44</v>
      </c>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E80" s="23"/>
      <c r="BF80" s="23" t="str">
        <f t="shared" si="5"/>
        <v>Добавить наименование тарифа</v>
      </c>
      <c r="BG80" s="23"/>
      <c r="BH80" s="23"/>
    </row>
    <row r="81" spans="13:60" ht="11.25" customHeight="1">
      <c r="M81" s="1"/>
      <c r="N81" s="1"/>
      <c r="O81" s="1"/>
      <c r="P81" s="1"/>
      <c r="Q81" s="1"/>
      <c r="R81" s="7"/>
      <c r="S81" s="7"/>
      <c r="BD81" s="7"/>
      <c r="BE81" s="7"/>
      <c r="BF81" s="7"/>
      <c r="BG81" s="7"/>
      <c r="BH81" s="7"/>
    </row>
    <row r="82" spans="13:60" ht="18.75" customHeight="1">
      <c r="O82" s="1"/>
      <c r="S82" s="188"/>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row>
    <row r="83" spans="13:60" ht="14.25" customHeight="1">
      <c r="O83" s="1"/>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row>
    <row r="84" spans="13:60" ht="18.75" customHeight="1">
      <c r="O84" s="1"/>
      <c r="S84" s="188"/>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row>
    <row r="85" spans="13:60" ht="14.25" customHeight="1">
      <c r="O85" s="1"/>
    </row>
  </sheetData>
  <sheetProtection formatColumns="0" formatRows="0" insertRows="0" deleteColumns="0" deleteRows="0" sort="0" autoFilter="0"/>
  <mergeCells count="160">
    <mergeCell ref="T82:BC82"/>
    <mergeCell ref="T84:BC84"/>
    <mergeCell ref="AL69:AL71"/>
    <mergeCell ref="AM69:AM70"/>
    <mergeCell ref="AN69:AN70"/>
    <mergeCell ref="AO69:AO70"/>
    <mergeCell ref="AP69:AP70"/>
    <mergeCell ref="BC69:BC74"/>
    <mergeCell ref="AF69:AF72"/>
    <mergeCell ref="AG69:AG72"/>
    <mergeCell ref="AH69:AH72"/>
    <mergeCell ref="AI69:AI71"/>
    <mergeCell ref="AJ69:AJ71"/>
    <mergeCell ref="AK69:AK71"/>
    <mergeCell ref="K69:K73"/>
    <mergeCell ref="R69:R73"/>
    <mergeCell ref="S69:S73"/>
    <mergeCell ref="T69:T73"/>
    <mergeCell ref="AD69:AD73"/>
    <mergeCell ref="AE69:AE72"/>
    <mergeCell ref="V66:AC66"/>
    <mergeCell ref="AD66:BB66"/>
    <mergeCell ref="I67:I75"/>
    <mergeCell ref="P67:P75"/>
    <mergeCell ref="V67:AC67"/>
    <mergeCell ref="AD67:BB67"/>
    <mergeCell ref="J68:J74"/>
    <mergeCell ref="Q68:Q74"/>
    <mergeCell ref="V68:AC68"/>
    <mergeCell ref="AD68:BB68"/>
    <mergeCell ref="E63:E79"/>
    <mergeCell ref="V63:AC63"/>
    <mergeCell ref="AD63:BB63"/>
    <mergeCell ref="F64:F78"/>
    <mergeCell ref="V64:AC64"/>
    <mergeCell ref="AD64:BB64"/>
    <mergeCell ref="G65:G77"/>
    <mergeCell ref="V65:AC65"/>
    <mergeCell ref="AD65:BB65"/>
    <mergeCell ref="H66:H76"/>
    <mergeCell ref="AL52:AL54"/>
    <mergeCell ref="AM52:AM53"/>
    <mergeCell ref="AN52:AN53"/>
    <mergeCell ref="AO52:AO53"/>
    <mergeCell ref="AP52:AP53"/>
    <mergeCell ref="BC52:BC57"/>
    <mergeCell ref="AF52:AF55"/>
    <mergeCell ref="AG52:AG55"/>
    <mergeCell ref="AH52:AH55"/>
    <mergeCell ref="AI52:AI54"/>
    <mergeCell ref="AJ52:AJ54"/>
    <mergeCell ref="AK52:AK54"/>
    <mergeCell ref="AD50:BB50"/>
    <mergeCell ref="J51:J57"/>
    <mergeCell ref="Q51:Q57"/>
    <mergeCell ref="V51:AC51"/>
    <mergeCell ref="AD51:BB51"/>
    <mergeCell ref="K52:K56"/>
    <mergeCell ref="S52:S56"/>
    <mergeCell ref="T52:T56"/>
    <mergeCell ref="AD52:AD56"/>
    <mergeCell ref="AE52:AE55"/>
    <mergeCell ref="AD47:BB47"/>
    <mergeCell ref="G48:G60"/>
    <mergeCell ref="V48:AC48"/>
    <mergeCell ref="AD48:BB48"/>
    <mergeCell ref="H49:H59"/>
    <mergeCell ref="V49:AC49"/>
    <mergeCell ref="AD49:BB49"/>
    <mergeCell ref="I50:I58"/>
    <mergeCell ref="P50:P58"/>
    <mergeCell ref="V50:AC50"/>
    <mergeCell ref="AX42:AZ43"/>
    <mergeCell ref="AA44:AB44"/>
    <mergeCell ref="AY44:AZ44"/>
    <mergeCell ref="AA45:AB45"/>
    <mergeCell ref="AY45:AZ45"/>
    <mergeCell ref="E46:E62"/>
    <mergeCell ref="V46:AC46"/>
    <mergeCell ref="AD46:BB46"/>
    <mergeCell ref="F47:F61"/>
    <mergeCell ref="V47:AC47"/>
    <mergeCell ref="AL41:AO44"/>
    <mergeCell ref="AP41:AS44"/>
    <mergeCell ref="AT41:AZ41"/>
    <mergeCell ref="BA41:BA44"/>
    <mergeCell ref="BB41:BB44"/>
    <mergeCell ref="V42:W43"/>
    <mergeCell ref="X42:Y43"/>
    <mergeCell ref="Z42:AB43"/>
    <mergeCell ref="AT42:AU43"/>
    <mergeCell ref="AV42:AW43"/>
    <mergeCell ref="V39:AC39"/>
    <mergeCell ref="AD39:BA39"/>
    <mergeCell ref="S40:BB40"/>
    <mergeCell ref="BC40:BC44"/>
    <mergeCell ref="S41:S44"/>
    <mergeCell ref="T41:T44"/>
    <mergeCell ref="V41:AB41"/>
    <mergeCell ref="AC41:AC44"/>
    <mergeCell ref="AD41:AG44"/>
    <mergeCell ref="AH41:AK44"/>
    <mergeCell ref="S36:T36"/>
    <mergeCell ref="V36:AB36"/>
    <mergeCell ref="AD36:AZ36"/>
    <mergeCell ref="S37:T37"/>
    <mergeCell ref="V37:AB37"/>
    <mergeCell ref="AD37:AZ37"/>
    <mergeCell ref="S33:T33"/>
    <mergeCell ref="V33:AB33"/>
    <mergeCell ref="AD33:AZ33"/>
    <mergeCell ref="S34:T34"/>
    <mergeCell ref="V34:AB34"/>
    <mergeCell ref="AD34:AZ34"/>
    <mergeCell ref="S28:AZ28"/>
    <mergeCell ref="S29:AZ29"/>
    <mergeCell ref="S31:T31"/>
    <mergeCell ref="V31:AB31"/>
    <mergeCell ref="AD31:AZ31"/>
    <mergeCell ref="S32:T32"/>
    <mergeCell ref="V32:AB32"/>
    <mergeCell ref="AD32:AZ32"/>
    <mergeCell ref="AL8:AL10"/>
    <mergeCell ref="AM8:AM9"/>
    <mergeCell ref="AN8:AN9"/>
    <mergeCell ref="AO8:AO9"/>
    <mergeCell ref="AP8:AP9"/>
    <mergeCell ref="BC8:BC13"/>
    <mergeCell ref="AF8:AF11"/>
    <mergeCell ref="AG8:AG11"/>
    <mergeCell ref="AH8:AH11"/>
    <mergeCell ref="AI8:AI10"/>
    <mergeCell ref="AJ8:AJ10"/>
    <mergeCell ref="AK8:AK10"/>
    <mergeCell ref="K8:K12"/>
    <mergeCell ref="R8:R12"/>
    <mergeCell ref="S8:S12"/>
    <mergeCell ref="T8:T12"/>
    <mergeCell ref="AD8:AD12"/>
    <mergeCell ref="AE8:AE11"/>
    <mergeCell ref="V5:AC5"/>
    <mergeCell ref="AD5:BB5"/>
    <mergeCell ref="I6:I14"/>
    <mergeCell ref="P6:P14"/>
    <mergeCell ref="V6:AC6"/>
    <mergeCell ref="AD6:BB6"/>
    <mergeCell ref="J7:J13"/>
    <mergeCell ref="Q7:Q13"/>
    <mergeCell ref="V7:AC7"/>
    <mergeCell ref="AD7:BB7"/>
    <mergeCell ref="E2:E18"/>
    <mergeCell ref="V2:AC2"/>
    <mergeCell ref="AD2:BB2"/>
    <mergeCell ref="F3:F17"/>
    <mergeCell ref="V3:AC3"/>
    <mergeCell ref="AD3:BB3"/>
    <mergeCell ref="G4:G16"/>
    <mergeCell ref="V4:AC4"/>
    <mergeCell ref="AD4:BB4"/>
    <mergeCell ref="H5:H15"/>
  </mergeCells>
  <dataValidations count="9">
    <dataValidation type="list" allowBlank="1" showInputMessage="1" showErrorMessage="1" errorTitle="Ошибка" error="Выберите значение из списка" sqref="T65606 T131142 T196678 T262214 T327750 T393286 T458822 T524358 T589894 T655430 T720966 T786502 T852038 T917574 T983110" xr:uid="{EB966617-715D-4FBC-AAA0-E3461877D32E}">
      <formula1>kind_of_heat_transfer</formula1>
    </dataValidation>
    <dataValidation type="list" allowBlank="1" showInputMessage="1" showErrorMessage="1" errorTitle="Ошибка" error="Выберите значение из списка" sqref="AD917572:AS917572 AD983108:AS983108 AD65604:AS65604 AD131140:AS131140 AD196676:AS196676 AD262212:AS262212 AD327748:AS327748 AD393284:AS393284 AD458820:AS458820 AD524356:AS524356 AD589892:AS589892 AD655428:AS655428 AD720964:AS720964 AD786500:AS786500 AD852036:AS852036" xr:uid="{0AFD5B90-A741-418C-B428-AFB093778EC2}">
      <formula1>kind_of_scheme_in</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Z65606 Z131142 Z196678 Z262214 Z327750 Z393286 Z458822 Z524358 Z589894 Z655430 Z720966 Z786502 Z852038 Z917574 Z983110 AB65606 AB131142 AB196678 AB262214 AB327750 AB393286 AB458822 AB524358 AB589894 AB655430 AB720966 AB786502 AB852038 AB917574 AB983110 Z8 AB8 AX65606 AX131142 AX196678 AX262214 AX327750 AX393286 AX458822 AX524358 AX589894 AX655430 AX720966 AX786502 AX852038 AX917574 AX983110 AZ65606 AZ131142 AZ196678 AZ262214 AZ327750 AZ393286 AZ458822 AZ524358 AZ589894 AZ655430 AZ720966 AZ786502 AZ852038 AZ917574 AZ983110 AX52 AX20 AZ8 AZ52 AX8 AZ20 Z52 AB52 Z69 AB69 AX69 AZ69" xr:uid="{81F3BBBA-B419-459E-A3F2-987B5821B645}"/>
    <dataValidation allowBlank="1" promptTitle="checkPeriodRange" sqref="W131143 W196679 W262215 W327751 W393287 W458823 W524359 W589895 W655431 W720967 W786503 W852039 W917575 W983111 AW56 AU12 BB12 AW65607 AW131143 AW196679 AW262215 AW327751 AW393287 AW458823 AW524359 AW589895 AW655431 AW720967 AW786503 AW852039 AW917575 AW983111 Y65607 Y56 W65607 Y131143 Y196679 Y262215 Y327751 Y393287 Y458823 Y524359 Y589895 Y655431 Y720967 Y786503 Y852039 Y917575 Y983111 AU56 Y12 BB56 W12 AW12 W56 W73 Y73 AU73 AW73 BB73" xr:uid="{567D7BFB-508D-4C18-B0C9-F4D55242C9CB}"/>
    <dataValidation type="textLength" operator="lessThanOrEqual" allowBlank="1" showInputMessage="1" showErrorMessage="1" errorTitle="Ошибка" error="Допускается ввод не более 900 символов!" sqref="BC65600:BC65607 BC131136:BC131143 BC196672:BC196679 BC262208:BC262215 BC327744:BC327751 BC393280:BC393287 BC458816:BC458823 BC524352:BC524359 BC589888:BC589895 BC655424:BC655431 BC720960:BC720967 BC786496:BC786503 BC852032:BC852039 BC917568:BC917575 BC983104:BC983111 AS8 T8:T12 AS52 T52:T56 T69:T73 AS69" xr:uid="{EF54E4DE-877F-4EA4-B7D7-47E30771BF2C}">
      <formula1>900</formula1>
    </dataValidation>
    <dataValidation allowBlank="1" showInputMessage="1" showErrorMessage="1" prompt="Для выбора выполните двойной щелчок левой клавиши мыши по соответствующей ячейке." sqref="AA65606 AA131142 AA196678 AA262214 AA327750 AA393286 AA458822 AA524358 AA589894 AA655430 AA720966 AA786502 AA852038 AA917574 AA983110 AC131142 AC458822 AC196678 AC262214 AC327750 AC393286 AC524358 AC589894 AC655430 AC720966 AC786502 AC852038 AC917574 AC983110 AC65606 AH52:AH53 AY8 AP52 AK52:AL53 AA8 AY65606 AY131142 AY196678 AY262214 AY327750 AY393286 AY458822 AY524358 AY589894 AY655430 AY720966 AY786502 AY852038 AY917574 AY983110 BA458822 BA196678 BA262214 BA327750 BA393286 BA524358 BA589894 BA655430 BA720966 BA786502 BA852038 BA917574 BA983110 BA65606 BA52 AC8:AD8 BA20 BA8 AY52 AK8:AL9 AD20 AG20:AH20 AK20:AL20 AP20 AY20 AH8:AH9 AP8 BA131142 AC52:AD52 AA52 AA69 AC69:AD69 AH69:AH70 AP69 AY69 BA69 AK69:AL70" xr:uid="{6749A923-2C73-48A0-9BEA-3967DDBC3A17}"/>
    <dataValidation type="decimal" allowBlank="1" showErrorMessage="1" errorTitle="Ошибка" error="Допускается ввод только действительных чисел!" sqref="AO52:AO53 AG8:AG11 AO8:AO9 AG52:AG55 AG69:AG72 AO69:AO70" xr:uid="{204E5FA7-86DD-4596-A478-169A1C5235A1}">
      <formula1>-9.99999999999999E+23</formula1>
      <formula2>9.99999999999999E+23</formula2>
    </dataValidation>
    <dataValidation type="list" allowBlank="1" showInputMessage="1" errorTitle="Ошибка" error="Выберите значение из списка" prompt="Выберите значение из списка" sqref="V983109:BB983109 V917573:BB917573 V852037:BB852037 V786501:BB786501 V720965:BB720965 V655429:BB655429 V589893:BB589893 V524357:BB524357 V458821:BB458821 V393285:BB393285 V327749:BB327749 V262213:BB262213 V196677:BB196677 V131141:BB131141 V65605:BB65605" xr:uid="{A4AE2D48-58F0-4B1A-B00A-5BD7BE8486C2}">
      <formula1>kind_of_cons</formula1>
    </dataValidation>
    <dataValidation allowBlank="1" sqref="S65608:BC65614 S983112:BC983118 S917576:BC917582 S852040:BC852046 S786504:BC786510 S720968:BC720974 S655432:BC655438 S589896:BC589902 S524360:BC524366 S458824:BC458830 S393288:BC393294 S327752:BC327758 S262216:BC262222 S196680:BC196686 S131144:BC131150" xr:uid="{DA661460-D9CD-413D-A6D0-BFF9E957FD87}"/>
  </dataValidations>
  <pageMargins left="0.7" right="0.7" top="0.75" bottom="0.75" header="0.3" footer="0.3"/>
  <pageSetup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62</vt:i4>
      </vt:variant>
    </vt:vector>
  </HeadingPairs>
  <TitlesOfParts>
    <vt:vector size="64" baseType="lpstr">
      <vt:lpstr>Порядок ТП</vt:lpstr>
      <vt:lpstr>ХВС. Т-подкл</vt:lpstr>
      <vt:lpstr>BLOCK_NOTE_P_TARIFF_E_COLDVSNA</vt:lpstr>
      <vt:lpstr>BLOCK_NOTE_R_TARIFF_E_COLDVSNA</vt:lpstr>
      <vt:lpstr>BLOCK_TABLE_P_TARIFF_E_COLDVSNA</vt:lpstr>
      <vt:lpstr>BLOCK_TABLE_R_TARIFF_E_COLDVSNA</vt:lpstr>
      <vt:lpstr>COLDVSNA_TARIFF_E_COLDVSNA_ADD_HL_COLUMN_MARKER</vt:lpstr>
      <vt:lpstr>COLDVSNA_TARIFF_E_COLDVSNA_ADD_HL_DIAMETERS_COLUMN_MARKER</vt:lpstr>
      <vt:lpstr>COLDVSNA_TARIFF_E_COLDVSNA_ADD_HL_LEN_COLUMN_MARKER</vt:lpstr>
      <vt:lpstr>COLDVSNA_TARIFF_E_COLDVSNA_ADD_HL_LOAD_COLUMN_MARKER</vt:lpstr>
      <vt:lpstr>COLDVSNA_TARIFF_E_COLDVSNA_ADD_HL_NETS_COLUMN_MARKER</vt:lpstr>
      <vt:lpstr>COLDVSNA_TARIFF_E_COLDVSNA_DEL_HL_DATA_DIFF_COLUMN_MARKER</vt:lpstr>
      <vt:lpstr>COLDVSNA_TARIFF_E_COLDVSNA_DEL_HL_DIAMETERS_COLUMN_MARKER</vt:lpstr>
      <vt:lpstr>COLDVSNA_TARIFF_E_COLDVSNA_DEL_HL_FLAG_DIFF_COLUMN_MARKER</vt:lpstr>
      <vt:lpstr>COLDVSNA_TARIFF_E_COLDVSNA_DEL_HL_GC_COLUMN_MARKER</vt:lpstr>
      <vt:lpstr>COLDVSNA_TARIFF_E_COLDVSNA_DEL_HL_LEN_COLUMN_MARKER</vt:lpstr>
      <vt:lpstr>COLDVSNA_TARIFF_E_COLDVSNA_DEL_HL_LOAD_COLUMN_MARKER</vt:lpstr>
      <vt:lpstr>COLDVSNA_TARIFF_E_COLDVSNA_DEL_HL_NETS_COLUMN_MARKER</vt:lpstr>
      <vt:lpstr>COLDVSNA_TARIFF_E_COLDVSNA_DELETE_PERIOD_ROW_MARKER</vt:lpstr>
      <vt:lpstr>COLDVSNA_TARIFF_E_COLDVSNA_FLAG_BLOCK_COLUMN_MARKER</vt:lpstr>
      <vt:lpstr>COLDVSNA_TARIFF_E_COLDVSNA_FLAG_BLOCK_ROW_MARKER</vt:lpstr>
      <vt:lpstr>COLDVSNA_TARIFF_E_COLDVSNA_NUM_CS_COLUMN_MARKER</vt:lpstr>
      <vt:lpstr>COLDVSNA_TARIFF_E_COLDVSNA_NUM_DATA_DIFF_COLUMN_MARKER</vt:lpstr>
      <vt:lpstr>COLDVSNA_TARIFF_E_COLDVSNA_NUM_DIAMETERS_COLUMN_MARKER</vt:lpstr>
      <vt:lpstr>COLDVSNA_TARIFF_E_COLDVSNA_NUM_FLAG_DIFF_COLUMN_MARKER</vt:lpstr>
      <vt:lpstr>COLDVSNA_TARIFF_E_COLDVSNA_NUM_GC_COLUMN_MARKER</vt:lpstr>
      <vt:lpstr>COLDVSNA_TARIFF_E_COLDVSNA_NUM_LEN_COLUMN_MARKER</vt:lpstr>
      <vt:lpstr>COLDVSNA_TARIFF_E_COLDVSNA_NUM_LOAD_COLUMN_MARKER</vt:lpstr>
      <vt:lpstr>COLDVSNA_TARIFF_E_COLDVSNA_NUM_NETS_COLUMN_MARKER</vt:lpstr>
      <vt:lpstr>COLDVSNA_TARIFF_E_COLDVSNA_NUM_NTAR_COLUMN_MARKER</vt:lpstr>
      <vt:lpstr>COLDVSNA_TARIFF_E_COLDVSNA_NUM_TER_COLUMN_MARKER</vt:lpstr>
      <vt:lpstr>et_COLDVSNA_TARIFF_E_COLDVSNA_CS</vt:lpstr>
      <vt:lpstr>et_COLDVSNA_TARIFF_E_COLDVSNA_DATA_DIFF</vt:lpstr>
      <vt:lpstr>et_COLDVSNA_TARIFF_E_COLDVSNA_DIAMETERS</vt:lpstr>
      <vt:lpstr>et_COLDVSNA_TARIFF_E_COLDVSNA_FLAG_DIFF</vt:lpstr>
      <vt:lpstr>et_COLDVSNA_TARIFF_E_COLDVSNA_GC</vt:lpstr>
      <vt:lpstr>et_COLDVSNA_TARIFF_E_COLDVSNA_LEN</vt:lpstr>
      <vt:lpstr>et_COLDVSNA_TARIFF_E_COLDVSNA_LOAD</vt:lpstr>
      <vt:lpstr>et_COLDVSNA_TARIFF_E_COLDVSNA_NETS</vt:lpstr>
      <vt:lpstr>et_COLDVSNA_TARIFF_E_COLDVSNA_NTAR</vt:lpstr>
      <vt:lpstr>et_COLDVSNA_TARIFF_E_COLDVSNA_PERIOD_COLOR</vt:lpstr>
      <vt:lpstr>et_COLDVSNA_TARIFF_E_COLDVSNA_PERIOD_NOT_COLOR</vt:lpstr>
      <vt:lpstr>et_COLDVSNA_TARIFF_E_COLDVSNA_TER</vt:lpstr>
      <vt:lpstr>et_P_PROCEDURE_TC_1</vt:lpstr>
      <vt:lpstr>et_P_PROCEDURE_TC_2</vt:lpstr>
      <vt:lpstr>et_P_PROCEDURE_TC_3</vt:lpstr>
      <vt:lpstr>et_P_PROCEDURE_TC_4</vt:lpstr>
      <vt:lpstr>et_P_PROCEDURE_TC_5</vt:lpstr>
      <vt:lpstr>et_ver_COLDVSNA_TARIFF_E_COLDVSNA</vt:lpstr>
      <vt:lpstr>pDel_P_PROCEDURE_TC</vt:lpstr>
      <vt:lpstr>pHeader_ver_P_PROCEDURE_TC</vt:lpstr>
      <vt:lpstr>pIns_P_PROCEDURE_TC_1</vt:lpstr>
      <vt:lpstr>pIns_P_PROCEDURE_TC_2</vt:lpstr>
      <vt:lpstr>pIns_P_PROCEDURE_TC_3</vt:lpstr>
      <vt:lpstr>pIns_P_PROCEDURE_TC_4</vt:lpstr>
      <vt:lpstr>pIns_P_PROCEDURE_TC_5</vt:lpstr>
      <vt:lpstr>pIns_PT_VTAR_E_COLDVSNA</vt:lpstr>
      <vt:lpstr>pIns_ver_COLDVSNA_TARIFF_E_COLDVSNA</vt:lpstr>
      <vt:lpstr>pt_cs_13</vt:lpstr>
      <vt:lpstr>pt_cs_30</vt:lpstr>
      <vt:lpstr>pt_ntar_13</vt:lpstr>
      <vt:lpstr>pt_ntar_26</vt:lpstr>
      <vt:lpstr>pt_ter_13</vt:lpstr>
      <vt:lpstr>pt_ter_30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 Акулова</dc:creator>
  <cp:lastModifiedBy>Елена В. Акулова</cp:lastModifiedBy>
  <dcterms:created xsi:type="dcterms:W3CDTF">2015-06-05T18:19:34Z</dcterms:created>
  <dcterms:modified xsi:type="dcterms:W3CDTF">2024-01-29T06:52:08Z</dcterms:modified>
</cp:coreProperties>
</file>