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357F8AA8-94FE-4F66-869E-6E131E1F022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орма 1." sheetId="1" r:id="rId1"/>
    <sheet name="1.2" sheetId="2" r:id="rId2"/>
    <sheet name="1.3" sheetId="3" r:id="rId3"/>
  </sheets>
  <externalReferences>
    <externalReference r:id="rId4"/>
    <externalReference r:id="rId5"/>
  </externalReferences>
  <definedNames>
    <definedName name="inn">[1]Титульный!$F$36</definedName>
    <definedName name="kind_of_power_te_unit">[2]TEHSHEET!$J$11:$J$12</definedName>
    <definedName name="kpp">[1]Титульный!$F$37</definedName>
    <definedName name="List05_CS_Copy">'[1]Форма 1.0.1'!$N$7:$N$44</definedName>
    <definedName name="List05_VD_Copy">'[1]Форма 1.0.1'!$O$7:$O$44</definedName>
    <definedName name="org">[2]Титульный!$F$31</definedName>
    <definedName name="ORG_INFO_NAME_FORM">[2]DATA_FORMS!$C$4</definedName>
    <definedName name="ORG_INFO_P_NOTE_MAIN">[2]DATA_NPA!$N$3</definedName>
    <definedName name="ORG_VD_NAME_FORM">[2]DATA_FORMS!$C$31</definedName>
    <definedName name="region_name">[1]Титульный!$F$7</definedName>
    <definedName name="TEMPLATE_SPHERE">[2]TEHSHEET!$E$36</definedName>
    <definedName name="TEMPLATE_SPHERE_RUS">[2]TEHSHEET!$F$36</definedName>
    <definedName name="TEMPLATE_SPHERE_RUS_2">[2]TEHSHEET!$G$36</definedName>
    <definedName name="TITLE_DIFFERENTIATION_TYPE">[2]Титульный!$F$41</definedName>
    <definedName name="VD_ID_LIST">[2]REESTR_VED!$A$2:$A$4</definedName>
    <definedName name="VD_NAME_LIST">[2]REESTR_VED!$B$2:$B$4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F16" i="2"/>
  <c r="E16" i="2"/>
  <c r="F15" i="2"/>
  <c r="F14" i="2"/>
  <c r="F13" i="2"/>
  <c r="F12" i="2"/>
  <c r="F8" i="2"/>
  <c r="E8" i="2"/>
  <c r="D5" i="2"/>
  <c r="D4" i="2"/>
  <c r="G51" i="1"/>
  <c r="E46" i="1"/>
  <c r="G45" i="1"/>
  <c r="E44" i="1"/>
  <c r="G43" i="1"/>
  <c r="E43" i="1"/>
  <c r="G39" i="1"/>
  <c r="E39" i="1"/>
  <c r="E38" i="1"/>
  <c r="E37" i="1"/>
  <c r="G36" i="1"/>
  <c r="E36" i="1"/>
  <c r="G35" i="1"/>
  <c r="E35" i="1"/>
  <c r="G34" i="1"/>
  <c r="E34" i="1"/>
  <c r="E33" i="1"/>
  <c r="A33" i="1"/>
  <c r="D33" i="1" s="1"/>
  <c r="G29" i="1"/>
  <c r="G28" i="1"/>
  <c r="G27" i="1"/>
  <c r="D23" i="1"/>
  <c r="D22" i="1"/>
  <c r="D19" i="1"/>
  <c r="D21" i="1" s="1"/>
  <c r="E18" i="1"/>
  <c r="G17" i="1"/>
  <c r="E17" i="1"/>
  <c r="G16" i="1"/>
  <c r="E16" i="1"/>
  <c r="F15" i="1"/>
  <c r="F14" i="1"/>
  <c r="G13" i="1"/>
  <c r="E13" i="1"/>
  <c r="E12" i="1"/>
  <c r="F11" i="1"/>
  <c r="D5" i="1"/>
  <c r="D4" i="1"/>
  <c r="D37" i="1" l="1"/>
  <c r="D38" i="1" s="1"/>
  <c r="D39" i="1" s="1"/>
  <c r="D34" i="1"/>
  <c r="D36" i="1"/>
  <c r="D35" i="1"/>
  <c r="D20" i="1"/>
  <c r="D41" i="1" l="1"/>
  <c r="D40" i="1"/>
  <c r="D43" i="1"/>
  <c r="D44" i="1" s="1"/>
  <c r="D45" i="1" s="1"/>
  <c r="D46" i="1" l="1"/>
  <c r="D51" i="1"/>
  <c r="D49" i="1"/>
  <c r="D48" i="1"/>
  <c r="D47" i="1"/>
</calcChain>
</file>

<file path=xl/sharedStrings.xml><?xml version="1.0" encoding="utf-8"?>
<sst xmlns="http://schemas.openxmlformats.org/spreadsheetml/2006/main" count="183" uniqueCount="129">
  <si>
    <t>Фирменное наименование юридического лица (согласно уставу регулируемой организации)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</si>
  <si>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</si>
  <si>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</si>
  <si>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</si>
  <si>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</si>
  <si>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</si>
  <si>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</si>
  <si>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</si>
  <si>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</si>
  <si>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x</t>
  </si>
  <si>
    <t>Сургутское городское муниципальное унитарное предприятие "Городские тепловые сети"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</si>
  <si>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</si>
  <si>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</si>
  <si>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</si>
  <si>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</si>
  <si>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</si>
  <si>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</si>
  <si>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1028600587069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</si>
  <si>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</si>
  <si>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</si>
  <si>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</si>
  <si>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</si>
  <si>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</si>
  <si>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</si>
  <si>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3.1.2</t>
  </si>
  <si>
    <t>имя должностного лица</t>
  </si>
  <si>
    <t>3.1.3</t>
  </si>
  <si>
    <t>отчество должностного лица</t>
  </si>
  <si>
    <t>3.2</t>
  </si>
  <si>
    <t>должность</t>
  </si>
  <si>
    <t>3.3</t>
  </si>
  <si>
    <t>контактный телефон</t>
  </si>
  <si>
    <t>3.4</t>
  </si>
  <si>
    <t>адрес электронной почты</t>
  </si>
  <si>
    <t>4</t>
  </si>
  <si>
    <t>Юркин</t>
  </si>
  <si>
    <t>Василий</t>
  </si>
  <si>
    <t>Николаевич</t>
  </si>
  <si>
    <t>8 (3462) 52-43-11</t>
  </si>
  <si>
    <t>Добавить контактный телефон</t>
  </si>
  <si>
    <t>Режим работы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</si>
  <si>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</si>
  <si>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</si>
  <si>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</si>
  <si>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</si>
  <si>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</si>
  <si>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режим работы диспетчерских служб</t>
  </si>
  <si>
    <t>Добавить режим работы</t>
  </si>
  <si>
    <t>Количество центральных тепловых пунктов, шт.</t>
  </si>
  <si>
    <t>0</t>
  </si>
  <si>
    <t>Закрытая система горячего водоснабжения от водопроводно - очистных сооружений городского муниципального учреждения "Спортивно - оздоровительный центр "Олимпия""</t>
  </si>
  <si>
    <t>Закрытая система горячего водоснабжения для потребителей микрорайона железнодорожников, микрорайона производственного индустриального комплекса (ПИКС), микрорайонов города, поселок ПСО-34, поселок Звездный, поселок Дорожный</t>
  </si>
  <si>
    <t>Закрытая система горячего водоснабжения для потребителей пр.Набережный</t>
  </si>
  <si>
    <t>Закрытая система горячего водоснабжения п.Кедровый-2, п.Финский</t>
  </si>
  <si>
    <t/>
  </si>
  <si>
    <t>МР</t>
  </si>
  <si>
    <t>МО</t>
  </si>
  <si>
    <t>ОКТМО</t>
  </si>
  <si>
    <t>Муниципальный район</t>
  </si>
  <si>
    <t>Муниципальное образование</t>
  </si>
  <si>
    <t>Ссылка на документ</t>
  </si>
  <si>
    <t>Сургут</t>
  </si>
  <si>
    <t>71876000</t>
  </si>
  <si>
    <t>нет</t>
  </si>
  <si>
    <t>Добавить МО</t>
  </si>
  <si>
    <t>Flag_Row_Size</t>
  </si>
  <si>
    <t>Указывается наименование субъекта Российской Федерации</t>
  </si>
  <si>
    <t>Инспекция Федеральной налоговой службы по городу Сургуту ХМАО - Югры</t>
  </si>
  <si>
    <t>5.1</t>
  </si>
  <si>
    <t>Сведения о присвоении статуса единой теплоснабжающей организации:</t>
  </si>
  <si>
    <t>Информация в строках 5.x.1 - 5.x.4 указывается только едиными теплоснабжающими организациями.</t>
  </si>
  <si>
    <t>наименование органа, принявшего решение о присвоении статуса единой теплоснабжающей организации</t>
  </si>
  <si>
    <t>дата решения</t>
  </si>
  <si>
    <t>Дата принятия решения о присвоении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</si>
  <si>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</si>
  <si>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</si>
  <si>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</si>
  <si>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Добавить сведения</t>
  </si>
  <si>
    <t>628403, Тюменская область,  Ханты-Мансийский автономный округ – 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</si>
  <si>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территория._x000D_
Данные указываются согласно наименованиям адресных объектов в ФГИС ЕИАС.</t>
  </si>
  <si>
    <t xml:space="preserve">  www.surgutgts.ru</t>
  </si>
  <si>
    <t xml:space="preserve">   gts@surgutgts.ru</t>
  </si>
  <si>
    <t>Указывается при наличии</t>
  </si>
  <si>
    <t>с 08:00 до 17:12</t>
  </si>
  <si>
    <t>с 09:00 до 17:12</t>
  </si>
  <si>
    <t>с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</si>
  <si>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</si>
  <si>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</si>
  <si>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Наличие или отсутствие утвержденной в установленном порядке инвестиционной программы</t>
  </si>
  <si>
    <t>да</t>
  </si>
  <si>
    <t>Flag_Col_Size</t>
  </si>
  <si>
    <t>BLOCK_MAIN_INFO_OBJECT_HEAT</t>
  </si>
  <si>
    <t>BLOCK_MAIN_INFO_OBJECT_VOTV</t>
  </si>
  <si>
    <t>BLOCK_MAIN_INFO_OBJECT_COLDVSNA</t>
  </si>
  <si>
    <t>BLOCK_MAIN_INFO_OBJECT_HOTVSNA</t>
  </si>
  <si>
    <t>D:T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</si>
  <si>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</si>
  <si>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</si>
  <si>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</si>
  <si>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</si>
  <si>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</si>
  <si>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</si>
  <si>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</si>
  <si>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</si>
  <si>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</si>
  <si>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</si>
  <si>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</si>
  <si>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Протяженность сетей горячего водоснабжения (в однотрубном исчислении), км</t>
  </si>
  <si>
    <t>Количество теплоэлектростанций, шт.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</si>
  <si>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</si>
  <si>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</si>
  <si>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</si>
  <si>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</si>
  <si>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</si>
  <si>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Значения протяженности сетей, показателей в блоках "Теплоэлектростанции", "Тепловые станции", "Котельные" (за исключением колонки "Единицы измерения"), количества центральных тепловых пунктов указываются в виде целых и неотрицательных чисел._x000D_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0._x000D_
В колонке "Единицы измерения" в блоке "Теплоэлектростанции" выбирается одно из значений: кВт*ч или МВт._x000D_
В случае оказания услуг в нескольких системах теплоснабжения информация по каждой из них указывается в отдельной строке.</t>
  </si>
  <si>
    <t>Значения протяженности сетей, количества насосных станций, количества очистных сооружений указываются в виде целых и  неотрицательных чисел._x000D_
В случае отсутствия канализационных сетей, насосных станций, очистных сооружений в соответствующей колонке указывается значение 0._x000D_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строке._x000D_
В случае осуществления регулируемых видов деятельности с использованием одной централизованной системы водоотведения на территории нескольких субъектов Российской Федерации значение показателя указывается в целом по данной централизованной системе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</si>
  <si>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чисел._x000D_
В случае отсутствия водопроводных сетей, скважин, подкачивающих станций в соответствующей колонке указывается значение 0._x000D_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строке._x000D_
В случае осуществления регулируемых видов деятельности с использованием одной централизованной системы холодного водоснабжения на территории нескольких субъектов Российской Федерации значение показателя указывается в целом по данной централизованной системе.</t>
  </si>
  <si>
    <t>Значения протяженности сетей, количества центральных тепловых пунктов указываются в виде целых и неотрицательных чисел._x000D_
В случае отсутствия водопроводных сетей, центральных тепловых пунктов в соответствующей колонке указывается значение 0._x000D_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</si>
  <si>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t>"4189702"</t>
  </si>
  <si>
    <t>n</t>
  </si>
  <si>
    <t>×</t>
  </si>
  <si>
    <t>Информация об отсутствии сети "Интернет" &lt;1&gt;</t>
  </si>
  <si>
    <t>Отсутствует доступ к сети "Интернет"</t>
  </si>
  <si>
    <t>В случае отсутствия доступа к сети "Интернет" на территории выбранного муниципального образования в колонке "Отсутствует доступ к сети "Интернет" указывается "Да"._x000D_
В колонке "Ссылка на документ" указывается материал в виде ссылки на документ, подтверждающий отсутствие сети "Интернет" на территории выбранного муниципального образования, предварительно загруженный в хранилище данных ФГИС ЕИАС._x000D_
В случае отсутствия доступа к сети "Интернет"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</si>
  <si>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75</t>
  </si>
  <si>
    <t>Омский муниципальный район</t>
  </si>
  <si>
    <t>Ачаирское сельское поселение</t>
  </si>
  <si>
    <t>52644404</t>
  </si>
  <si>
    <t>Ачаирское сельское поселение (52644404)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</si>
</sst>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</font>
    <font>
      <sz val="1"/>
      <color theme="0"/>
      <name val="Tahoma"/>
    </font>
    <font>
      <sz val="3"/>
      <color rgb="FF000000"/>
      <name val="Tahoma"/>
    </font>
    <font>
      <b/>
      <sz val="9"/>
      <color rgb="FF0070C0"/>
      <name val="Tahoma"/>
    </font>
    <font>
      <b/>
      <sz val="3"/>
      <name val="Tahoma"/>
    </font>
    <font>
      <b/>
      <sz val="9"/>
      <color rgb="FF000080"/>
      <name val="Tahoma"/>
    </font>
    <font>
      <sz val="7"/>
      <color theme="0" tint="-0.499984740745262"/>
      <name val="Tahoma"/>
    </font>
    <font>
      <sz val="9"/>
      <color rgb="FFBCBCBC"/>
      <name val="Tahoma"/>
    </font>
    <font>
      <sz val="18"/>
      <color rgb="FF000000"/>
      <name val="Tahoma"/>
    </font>
    <font>
      <sz val="9"/>
      <color rgb="FF000080"/>
      <name val="Tahoma"/>
    </font>
    <font>
      <sz val="11"/>
      <color rgb="FFBCBCBC"/>
      <name val="Wingdings 2"/>
    </font>
    <font>
      <sz val="12"/>
      <color rgb="FF000000"/>
      <name val="Tahoma"/>
    </font>
    <font>
      <u/>
      <sz val="9"/>
      <color theme="10"/>
      <name val="Tahoma"/>
    </font>
    <font>
      <sz val="8"/>
      <name val="Tahoma"/>
    </font>
    <font>
      <sz val="9"/>
      <color rgb="FF0066CC"/>
      <name val="Tahoma"/>
    </font>
    <font>
      <sz val="9"/>
      <color theme="1"/>
      <name val="Tahoma"/>
    </font>
    <font>
      <b/>
      <sz val="10"/>
      <color theme="1"/>
      <name val="Tahoma"/>
    </font>
    <font>
      <sz val="10"/>
      <color theme="1"/>
      <name val="Tahoma"/>
    </font>
    <font>
      <sz val="9"/>
      <color rgb="FFFFFFFF"/>
      <name val="Tahoma"/>
    </font>
    <font>
      <sz val="9"/>
      <color theme="0"/>
      <name val="Tahoma"/>
    </font>
    <font>
      <sz val="11"/>
      <name val="Wingdings 2"/>
    </font>
    <font>
      <sz val="3"/>
      <color theme="0"/>
      <name val="Tahoma"/>
    </font>
    <font>
      <sz val="10"/>
      <name val="Tahoma"/>
    </font>
    <font>
      <sz val="18"/>
      <name val="Tahoma"/>
    </font>
    <font>
      <sz val="3"/>
      <color rgb="FFFFFFFF"/>
      <name val="Tahoma"/>
    </font>
    <font>
      <sz val="3"/>
      <name val="Tahoma"/>
    </font>
    <font>
      <sz val="3"/>
      <color rgb="FFBCBCBC"/>
      <name val="Tahoma"/>
    </font>
    <font>
      <sz val="1"/>
      <name val="Tahoma"/>
    </font>
    <font>
      <sz val="1"/>
      <color rgb="FFBCBCBC"/>
      <name val="Tahoma"/>
    </font>
    <font>
      <b/>
      <sz val="9"/>
      <name val="Tahoma"/>
    </font>
    <font>
      <sz val="12"/>
      <name val="Marlett"/>
    </font>
    <font>
      <u/>
      <sz val="9"/>
      <color rgb="FF333399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  <fill>
      <patternFill patternType="solid">
        <fgColor rgb="FFFFFFC0"/>
      </patternFill>
    </fill>
    <fill>
      <patternFill patternType="solid">
        <fgColor rgb="FFB7E4FF"/>
      </patternFill>
    </fill>
    <fill>
      <patternFill patternType="solid">
        <fgColor rgb="FFD7EAD3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5">
    <xf numFmtId="0" fontId="0" fillId="0" borderId="0"/>
    <xf numFmtId="0" fontId="5" fillId="2" borderId="1" applyNumberFormat="0" applyFont="0" applyFill="0" applyAlignment="0" applyProtection="0">
      <alignment horizontal="center" vertical="center" wrapText="1"/>
    </xf>
    <xf numFmtId="0" fontId="6" fillId="0" borderId="0" applyBorder="0">
      <alignment horizontal="center" vertical="center" wrapText="1"/>
    </xf>
    <xf numFmtId="0" fontId="5" fillId="0" borderId="2" applyBorder="0">
      <alignment horizontal="center" vertical="center" wrapText="1"/>
    </xf>
    <xf numFmtId="4" fontId="2" fillId="3" borderId="3" applyBorder="0">
      <alignment horizontal="right"/>
    </xf>
  </cellStyleXfs>
  <cellXfs count="188">
    <xf numFmtId="0" fontId="0" fillId="0" borderId="0" xfId="0"/>
    <xf numFmtId="0" fontId="7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49" fontId="0" fillId="0" borderId="0" xfId="0" applyNumberFormat="1" applyAlignment="1">
      <alignment vertical="top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15" fillId="4" borderId="0" xfId="0" applyFont="1" applyFill="1"/>
    <xf numFmtId="49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horizontal="left" vertical="center" wrapText="1" indent="1"/>
    </xf>
    <xf numFmtId="49" fontId="0" fillId="5" borderId="8" xfId="0" applyNumberForma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left" vertical="center" wrapText="1" indent="1"/>
    </xf>
    <xf numFmtId="164" fontId="0" fillId="5" borderId="8" xfId="0" applyNumberFormat="1" applyFill="1" applyBorder="1" applyAlignment="1" applyProtection="1">
      <alignment horizontal="left" vertical="center" wrapText="1" indent="1"/>
      <protection locked="0"/>
    </xf>
    <xf numFmtId="49" fontId="7" fillId="4" borderId="0" xfId="0" applyNumberFormat="1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wrapText="1" indent="2"/>
    </xf>
    <xf numFmtId="49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 indent="1"/>
    </xf>
    <xf numFmtId="49" fontId="7" fillId="4" borderId="0" xfId="0" applyNumberFormat="1" applyFont="1" applyFill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/>
    </xf>
    <xf numFmtId="49" fontId="16" fillId="6" borderId="11" xfId="0" applyNumberFormat="1" applyFont="1" applyFill="1" applyBorder="1" applyAlignment="1">
      <alignment horizontal="left" vertical="center" indent="1"/>
    </xf>
    <xf numFmtId="0" fontId="12" fillId="6" borderId="11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 indent="2"/>
    </xf>
    <xf numFmtId="49" fontId="8" fillId="0" borderId="8" xfId="0" applyNumberFormat="1" applyFont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49" fontId="0" fillId="7" borderId="8" xfId="0" applyNumberForma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center" wrapText="1" indent="1"/>
    </xf>
    <xf numFmtId="0" fontId="7" fillId="4" borderId="13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center" vertical="center" wrapText="1"/>
    </xf>
    <xf numFmtId="49" fontId="0" fillId="5" borderId="8" xfId="0" applyNumberFormat="1" applyFill="1" applyBorder="1" applyAlignment="1" applyProtection="1">
      <alignment horizontal="left" vertical="center" wrapText="1" indent="1"/>
      <protection locked="0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4" xfId="0" applyFont="1" applyFill="1" applyBorder="1" applyAlignment="1">
      <alignment horizontal="left" vertical="top" wrapText="1"/>
    </xf>
    <xf numFmtId="0" fontId="18" fillId="4" borderId="0" xfId="0" applyFont="1" applyFill="1"/>
    <xf numFmtId="49" fontId="19" fillId="5" borderId="8" xfId="0" quotePrefix="1" applyNumberFormat="1" applyFont="1" applyFill="1" applyBorder="1" applyAlignment="1" applyProtection="1">
      <alignment horizontal="left" vertical="center" wrapText="1"/>
      <protection locked="0"/>
    </xf>
    <xf numFmtId="49" fontId="1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 indent="1"/>
    </xf>
    <xf numFmtId="49" fontId="7" fillId="8" borderId="10" xfId="0" applyNumberFormat="1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top" wrapText="1"/>
    </xf>
    <xf numFmtId="49" fontId="7" fillId="4" borderId="0" xfId="0" applyNumberFormat="1" applyFont="1" applyFill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4" xfId="0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vertical="center" wrapText="1"/>
    </xf>
    <xf numFmtId="0" fontId="21" fillId="4" borderId="0" xfId="0" applyFont="1" applyFill="1"/>
    <xf numFmtId="0" fontId="22" fillId="4" borderId="0" xfId="0" applyFont="1" applyFill="1" applyAlignment="1">
      <alignment horizontal="center"/>
    </xf>
    <xf numFmtId="0" fontId="22" fillId="4" borderId="0" xfId="0" applyFont="1" applyFill="1"/>
    <xf numFmtId="0" fontId="23" fillId="4" borderId="0" xfId="0" applyFont="1" applyFill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23" fillId="4" borderId="0" xfId="0" applyFont="1" applyFill="1" applyAlignment="1">
      <alignment horizontal="right" vertical="top"/>
    </xf>
    <xf numFmtId="0" fontId="24" fillId="4" borderId="0" xfId="0" applyFont="1" applyFill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right" vertical="center" wrapText="1"/>
    </xf>
    <xf numFmtId="0" fontId="29" fillId="0" borderId="0" xfId="0" applyFont="1" applyAlignment="1">
      <alignment horizontal="left" vertical="center" wrapText="1" indent="3"/>
    </xf>
    <xf numFmtId="0" fontId="29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4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9" fontId="14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49" fontId="34" fillId="0" borderId="5" xfId="0" applyNumberFormat="1" applyFont="1" applyBorder="1" applyAlignment="1">
      <alignment horizontal="left" vertical="center" wrapText="1"/>
    </xf>
    <xf numFmtId="49" fontId="34" fillId="0" borderId="8" xfId="0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vertical="top" wrapText="1"/>
    </xf>
    <xf numFmtId="49" fontId="0" fillId="0" borderId="8" xfId="0" applyNumberForma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" fontId="0" fillId="5" borderId="8" xfId="0" applyNumberFormat="1" applyFill="1" applyBorder="1" applyAlignment="1" applyProtection="1">
      <alignment horizontal="right" vertical="center" wrapText="1"/>
      <protection locked="0"/>
    </xf>
    <xf numFmtId="3" fontId="0" fillId="5" borderId="8" xfId="0" applyNumberForma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ill="1" applyBorder="1" applyAlignment="1" applyProtection="1">
      <alignment horizontal="right" vertical="center" wrapText="1"/>
      <protection locked="0"/>
    </xf>
    <xf numFmtId="0" fontId="0" fillId="7" borderId="8" xfId="0" applyFill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top" wrapText="1"/>
    </xf>
    <xf numFmtId="49" fontId="0" fillId="0" borderId="0" xfId="0" applyNumberFormat="1" applyAlignment="1">
      <alignment vertical="top"/>
    </xf>
    <xf numFmtId="49" fontId="36" fillId="6" borderId="10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49" fontId="16" fillId="6" borderId="11" xfId="0" applyNumberFormat="1" applyFont="1" applyFill="1" applyBorder="1" applyAlignment="1">
      <alignment vertical="center"/>
    </xf>
    <xf numFmtId="49" fontId="12" fillId="6" borderId="11" xfId="0" applyNumberFormat="1" applyFont="1" applyFill="1" applyBorder="1" applyAlignment="1">
      <alignment vertical="center"/>
    </xf>
    <xf numFmtId="49" fontId="12" fillId="6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right" vertical="center"/>
    </xf>
    <xf numFmtId="0" fontId="32" fillId="4" borderId="0" xfId="0" applyFont="1" applyFill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29" fillId="0" borderId="0" xfId="0" applyFont="1" applyAlignment="1">
      <alignment horizontal="center" vertical="center" wrapText="1"/>
    </xf>
    <xf numFmtId="4" fontId="32" fillId="0" borderId="0" xfId="0" applyNumberFormat="1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0" fontId="17" fillId="4" borderId="9" xfId="0" applyFont="1" applyFill="1" applyBorder="1" applyAlignment="1">
      <alignment vertical="top" wrapText="1"/>
    </xf>
    <xf numFmtId="14" fontId="7" fillId="6" borderId="11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14" fontId="37" fillId="6" borderId="11" xfId="0" applyNumberFormat="1" applyFont="1" applyFill="1" applyBorder="1" applyAlignment="1">
      <alignment horizontal="center" vertical="center" wrapText="1"/>
    </xf>
    <xf numFmtId="49" fontId="38" fillId="6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17" fillId="4" borderId="0" xfId="0" applyFont="1" applyFill="1" applyAlignment="1">
      <alignment vertical="top" wrapText="1"/>
    </xf>
    <xf numFmtId="0" fontId="8" fillId="4" borderId="14" xfId="0" applyFont="1" applyFill="1" applyBorder="1" applyAlignment="1">
      <alignment horizontal="center" vertical="center" wrapText="1"/>
    </xf>
    <xf numFmtId="14" fontId="7" fillId="8" borderId="14" xfId="0" applyNumberFormat="1" applyFont="1" applyFill="1" applyBorder="1" applyAlignment="1">
      <alignment horizontal="left" vertical="center" wrapText="1"/>
    </xf>
    <xf numFmtId="14" fontId="7" fillId="8" borderId="14" xfId="0" applyNumberFormat="1" applyFont="1" applyFill="1" applyBorder="1" applyAlignment="1">
      <alignment horizontal="left" vertical="center" wrapText="1" indent="1"/>
    </xf>
    <xf numFmtId="49" fontId="7" fillId="9" borderId="14" xfId="0" applyNumberFormat="1" applyFont="1" applyFill="1" applyBorder="1" applyAlignment="1">
      <alignment horizontal="center" vertical="center" wrapText="1"/>
    </xf>
    <xf numFmtId="14" fontId="7" fillId="8" borderId="8" xfId="0" applyNumberFormat="1" applyFont="1" applyFill="1" applyBorder="1" applyAlignment="1">
      <alignment horizontal="center" vertical="center" wrapText="1"/>
    </xf>
    <xf numFmtId="49" fontId="38" fillId="4" borderId="8" xfId="0" applyNumberFormat="1" applyFont="1" applyFill="1" applyBorder="1" applyAlignment="1">
      <alignment horizontal="left" vertical="center" wrapText="1"/>
    </xf>
    <xf numFmtId="49" fontId="36" fillId="6" borderId="11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left" vertical="center"/>
    </xf>
    <xf numFmtId="49" fontId="12" fillId="6" borderId="11" xfId="0" applyNumberFormat="1" applyFont="1" applyFill="1" applyBorder="1" applyAlignment="1">
      <alignment horizontal="left" vertical="center" indent="1"/>
    </xf>
    <xf numFmtId="49" fontId="12" fillId="6" borderId="12" xfId="0" applyNumberFormat="1" applyFont="1" applyFill="1" applyBorder="1" applyAlignment="1">
      <alignment horizontal="left" vertical="center" indent="1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0" fillId="0" borderId="0" xfId="0" applyFont="1" applyAlignment="1">
      <alignment vertical="top"/>
    </xf>
  </cellXfs>
  <cellStyles count="5">
    <cellStyle name="Границы" xfId="1" xr:uid="{00000000-0005-0000-0000-000001000000}"/>
    <cellStyle name="Заголовок" xfId="2" xr:uid="{00000000-0005-0000-0000-000002000000}"/>
    <cellStyle name="ЗаголовокСтолбца" xfId="3" xr:uid="{00000000-0005-0000-0000-000003000000}"/>
    <cellStyle name="Значение" xfId="4" xr:uid="{00000000-0005-0000-0000-000004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6</xdr:col>
      <xdr:colOff>228600</xdr:colOff>
      <xdr:row>3</xdr:row>
      <xdr:rowOff>47625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56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3</xdr:row>
      <xdr:rowOff>142875</xdr:rowOff>
    </xdr:to>
    <xdr:pic macro="[1]!modInfo.MainSheetHelp">
      <xdr:nvPicPr>
        <xdr:cNvPr id="2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5\&#1055;&#1083;&#1072;&#1085;&#1086;&#1074;&#1099;&#1081;2$\&#1045;&#1048;&#1040;&#1057;\2021\&#1054;&#1073;&#1097;&#1080;&#1077;\&#1060;&#1086;&#1088;&#1084;&#1072;%201.1.1.%20-%201.1.3.%20&#1054;&#1073;&#1097;&#1072;&#1103;%20&#1080;&#1085;&#1092;&#1086;&#1088;&#1084;&#1072;&#1094;&#1080;&#1103;%20&#1086;%20&#1088;&#1077;&#1075;&#1091;&#1083;&#1080;&#1088;&#1091;&#1077;&#1084;&#1086;&#1081;%20&#1086;&#1088;&#1075;&#1072;&#1085;&#1080;&#1079;&#1072;&#1094;&#1080;&#1080;%20(&#1043;&#1042;&#1057;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2;&#1057;/PP108.OPEN.INFO.ORG.HOTVSNA.EIAS(v1.1.1)_&#1075;&#1074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1.1.1"/>
      <sheetName val="Форма 1.1.2"/>
      <sheetName val="Форма 1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Форма 1.1.1. - 1.1.3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36">
          <cell r="F36" t="str">
            <v>8602017038</v>
          </cell>
        </row>
        <row r="37">
          <cell r="F37" t="str">
            <v>860201001</v>
          </cell>
        </row>
      </sheetData>
      <sheetData sheetId="3"/>
      <sheetData sheetId="4"/>
      <sheetData sheetId="5"/>
      <sheetData sheetId="6">
        <row r="8">
          <cell r="N8" t="str">
            <v>Закрытая система горячего водоснабжения от водопроводно - очистных сооружений городского муниципального учреждения "Спортивно - оздоровительный центр "Олимпия""</v>
          </cell>
        </row>
        <row r="9">
          <cell r="O9" t="str">
            <v>Горячее водоснабжение</v>
          </cell>
        </row>
        <row r="17">
          <cell r="N17" t="str">
            <v>Закрытая система горячего водоснабжения для потребителей микрорайона железнодорожников, микрорайона производственного индустриального комплекса (ПИКС), микрорайонов города, поселок ПСО-34, поселок Звездный, поселок Дорожный</v>
          </cell>
        </row>
        <row r="18">
          <cell r="O18" t="str">
            <v>Горячее водоснабжение</v>
          </cell>
        </row>
        <row r="26">
          <cell r="N26" t="str">
            <v>Закрытая система горячего водоснабжения для потребителей пр.Набережный</v>
          </cell>
        </row>
        <row r="27">
          <cell r="O27" t="str">
            <v>Горячее водоснабжение</v>
          </cell>
        </row>
        <row r="35">
          <cell r="N35" t="str">
            <v>Закрытая система горячего водоснабжения п.Кедровый-2, п.Финский</v>
          </cell>
        </row>
        <row r="36">
          <cell r="O36" t="str">
            <v>Горячее водоснабжение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  <row r="41">
          <cell r="F41" t="str">
            <v>да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J11" t="str">
            <v>кВт*ч</v>
          </cell>
        </row>
        <row r="12">
          <cell r="J12" t="str">
            <v>МВт</v>
          </cell>
        </row>
        <row r="36">
          <cell r="E36" t="str">
            <v>HOTVSNA</v>
          </cell>
          <cell r="F36" t="str">
            <v>горячего водоснабжения</v>
          </cell>
          <cell r="G36" t="str">
            <v>горячее водоснабжение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C4" t="str">
            <v>Форма 1. Информация об организации, осуществляющей горячее водоснабжение (общая информация)</v>
          </cell>
        </row>
        <row r="31">
          <cell r="C31" t="str">
            <v>Форма 1. Информация об организации, осуществляющей горячее водоснабжение (общая информация)</v>
          </cell>
        </row>
      </sheetData>
      <sheetData sheetId="62">
        <row r="3">
          <cell r="N3" t="str">
            <v>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">
          <cell r="A2" t="str">
            <v>4189702</v>
          </cell>
          <cell r="B2" t="str">
            <v>Горячее водоснабжение</v>
          </cell>
        </row>
        <row r="3">
          <cell r="A3" t="str">
            <v>4189703</v>
          </cell>
          <cell r="B3" t="str">
            <v>Транспортировка</v>
          </cell>
        </row>
        <row r="4">
          <cell r="A4" t="str">
            <v>4189704</v>
          </cell>
          <cell r="B4" t="str">
            <v>Подключение (технологическое присоединение) к централизованной системе горячего водоснабжения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%20%20gts@surgutgts.ru" TargetMode="External"/><Relationship Id="rId1" Type="http://schemas.openxmlformats.org/officeDocument/2006/relationships/hyperlink" Target="%20www.surgutgts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opLeftCell="C3" workbookViewId="0">
      <selection activeCell="E61" sqref="E61"/>
    </sheetView>
  </sheetViews>
  <sheetFormatPr defaultColWidth="9.140625" defaultRowHeight="11.25" customHeight="1"/>
  <cols>
    <col min="1" max="1" width="15" style="1" hidden="1" customWidth="1"/>
    <col min="2" max="2" width="15" style="2" hidden="1" customWidth="1"/>
    <col min="3" max="3" width="3" style="3" customWidth="1"/>
    <col min="4" max="4" width="6" style="4" customWidth="1"/>
    <col min="5" max="5" width="52" style="3" customWidth="1"/>
    <col min="6" max="6" width="48" style="3" customWidth="1"/>
    <col min="7" max="7" width="121" style="3" customWidth="1"/>
    <col min="8" max="8" width="8" style="3" customWidth="1"/>
    <col min="9" max="9" width="64" style="3" customWidth="1"/>
    <col min="10" max="10" width="9.140625" style="3"/>
    <col min="11" max="16384" width="9.140625" style="5"/>
  </cols>
  <sheetData>
    <row r="1" spans="1:10" ht="15" hidden="1">
      <c r="A1" s="1" t="s">
        <v>0</v>
      </c>
      <c r="J1" s="3" t="s">
        <v>65</v>
      </c>
    </row>
    <row r="2" spans="1:10" ht="15" hidden="1">
      <c r="J2" s="3">
        <v>0</v>
      </c>
    </row>
    <row r="3" spans="1:10" s="6" customFormat="1">
      <c r="A3" s="1"/>
      <c r="B3" s="2"/>
      <c r="D3" s="7"/>
      <c r="J3" s="6">
        <v>11</v>
      </c>
    </row>
    <row r="4" spans="1:10" ht="15">
      <c r="D4" s="8" t="str">
        <f>ORG_INFO_NAME_FORM</f>
        <v>Форма 1. Информация об организации, осуществляющей горячее водоснабжение (общая информация)</v>
      </c>
      <c r="E4" s="9"/>
      <c r="F4" s="10"/>
      <c r="I4" s="11"/>
      <c r="J4" s="3">
        <v>26</v>
      </c>
    </row>
    <row r="5" spans="1:10" ht="15">
      <c r="D5" s="12" t="str">
        <f>IF(org=0,"Не определено",org)</f>
        <v>СГ МУП "Городские тепловые сети"</v>
      </c>
      <c r="E5" s="12"/>
      <c r="F5" s="12"/>
      <c r="I5" s="11"/>
      <c r="J5" s="3">
        <v>17</v>
      </c>
    </row>
    <row r="6" spans="1:10" s="6" customFormat="1">
      <c r="A6" s="1"/>
      <c r="B6" s="2"/>
      <c r="D6" s="13"/>
      <c r="E6" s="13"/>
      <c r="F6" s="14"/>
      <c r="G6" s="13"/>
      <c r="J6" s="6">
        <v>11</v>
      </c>
    </row>
    <row r="7" spans="1:10" ht="15" hidden="1">
      <c r="A7" s="15"/>
      <c r="B7" s="16"/>
      <c r="C7" s="15"/>
      <c r="D7" s="17"/>
      <c r="E7" s="18"/>
      <c r="F7" s="18"/>
      <c r="J7" s="3">
        <v>0</v>
      </c>
    </row>
    <row r="8" spans="1:10" ht="15">
      <c r="A8" s="15"/>
      <c r="B8" s="16"/>
      <c r="C8" s="15"/>
      <c r="D8" s="19" t="s">
        <v>1</v>
      </c>
      <c r="E8" s="20"/>
      <c r="F8" s="20"/>
      <c r="G8" s="21" t="s">
        <v>2</v>
      </c>
      <c r="J8" s="3">
        <v>11</v>
      </c>
    </row>
    <row r="9" spans="1:10" ht="22.5">
      <c r="A9" s="15"/>
      <c r="B9" s="16"/>
      <c r="C9" s="15"/>
      <c r="D9" s="22" t="s">
        <v>3</v>
      </c>
      <c r="E9" s="23" t="s">
        <v>4</v>
      </c>
      <c r="F9" s="23" t="s">
        <v>5</v>
      </c>
      <c r="G9" s="24"/>
      <c r="J9" s="3">
        <v>11</v>
      </c>
    </row>
    <row r="10" spans="1:10" ht="15" hidden="1">
      <c r="A10" s="15"/>
      <c r="B10" s="16"/>
      <c r="C10" s="15"/>
      <c r="D10" s="25"/>
      <c r="E10" s="25"/>
      <c r="F10" s="25"/>
      <c r="G10" s="25"/>
      <c r="J10" s="3">
        <v>0</v>
      </c>
    </row>
    <row r="11" spans="1:10" ht="22.5" hidden="1">
      <c r="A11" s="15"/>
      <c r="B11" s="16"/>
      <c r="C11" s="15"/>
      <c r="D11" s="26" t="s">
        <v>6</v>
      </c>
      <c r="E11" s="27" t="s">
        <v>7</v>
      </c>
      <c r="F11" s="28" t="str">
        <f>IF(region_name="","",region_name)</f>
        <v>Ханты-Мансийский автономный округ</v>
      </c>
      <c r="G11" s="27" t="s">
        <v>66</v>
      </c>
      <c r="H11" s="29"/>
      <c r="J11" s="3">
        <v>0</v>
      </c>
    </row>
    <row r="12" spans="1:10" ht="22.5" hidden="1">
      <c r="A12" s="15"/>
      <c r="B12" s="16"/>
      <c r="C12" s="15"/>
      <c r="D12" s="30" t="s">
        <v>6</v>
      </c>
      <c r="E12" s="31" t="str">
        <f>IF(TEMPLATE_SPHERE="TKO","Данные об организации (индивидуальном предпринимателе)","Данные о регулируемой организации"&amp;IF(TEMPLATE_SPHERE="HEAT",", о единой теплоснабжающей организации в ценовых зонах теплоснабжения, о теплоснабжающей организации в ценовых зонах теплоснабжения и теплосетевой организации в ценовых зонах теплоснабжения ",""))</f>
        <v>Данные о регулируемой организации</v>
      </c>
      <c r="F12" s="32" t="s">
        <v>9</v>
      </c>
      <c r="G12" s="33"/>
      <c r="H12" s="29"/>
      <c r="J12" s="3">
        <v>0</v>
      </c>
    </row>
    <row r="13" spans="1:10" ht="30">
      <c r="A13" s="15"/>
      <c r="B13" s="16"/>
      <c r="C13" s="15"/>
      <c r="D13" s="30" t="s">
        <v>6</v>
      </c>
      <c r="E13" s="34" t="str">
        <f>"Наименование юридического лица"&amp;IF(TEMPLATE_SPHERE="TKO"," (индивидуального предпринимателя)","")</f>
        <v>Наименование юридического лица</v>
      </c>
      <c r="F13" s="35" t="s">
        <v>10</v>
      </c>
      <c r="G13" s="31" t="str">
        <f>"Наименование юридического лица"&amp;IF(TEMPLATE_SPHERE="HEAT"," (согласно уставу регулируемой организации)"," указывается согласно уставу "&amp;IF(TEMPLATE_SPHERE="TKO","организации. Наименование индивидуального предпринимателя указывается согласно сведениям из ЕГРИП.","регулируемой организации."))</f>
        <v>Наименование юридического лица указывается согласно уставу регулируемой организации.</v>
      </c>
      <c r="H13" s="29"/>
      <c r="J13" s="3">
        <v>22</v>
      </c>
    </row>
    <row r="14" spans="1:10" ht="22.5" hidden="1">
      <c r="A14" s="15"/>
      <c r="B14" s="16"/>
      <c r="C14" s="15"/>
      <c r="D14" s="26" t="s">
        <v>11</v>
      </c>
      <c r="E14" s="36" t="s">
        <v>12</v>
      </c>
      <c r="F14" s="28" t="str">
        <f>IF(inn="","",inn)</f>
        <v>8602017038</v>
      </c>
      <c r="G14" s="27" t="s">
        <v>13</v>
      </c>
      <c r="H14" s="29"/>
      <c r="J14" s="3">
        <v>0</v>
      </c>
    </row>
    <row r="15" spans="1:10" ht="22.5" hidden="1">
      <c r="A15" s="15"/>
      <c r="B15" s="16"/>
      <c r="C15" s="15"/>
      <c r="D15" s="26" t="s">
        <v>14</v>
      </c>
      <c r="E15" s="36" t="s">
        <v>15</v>
      </c>
      <c r="F15" s="28" t="str">
        <f>IF(kpp="","",kpp)</f>
        <v>860201001</v>
      </c>
      <c r="G15" s="27" t="s">
        <v>16</v>
      </c>
      <c r="H15" s="29"/>
      <c r="J15" s="3">
        <v>0</v>
      </c>
    </row>
    <row r="16" spans="1:10" ht="60">
      <c r="A16" s="15"/>
      <c r="B16" s="16"/>
      <c r="C16" s="15"/>
      <c r="D16" s="30" t="s">
        <v>8</v>
      </c>
      <c r="E16" s="34" t="str">
        <f>"Основной государственный регистрационный номер (ОГРН)"&amp;IF(TEMPLATE_SPHERE="TKO",""," (основной государственный регистрационный номер индивидуального предпринимателя (ОГРНИП)")</f>
        <v>Основной государственный регистрационный номер (ОГРН) (основной государственный регистрационный номер индивидуального предпринимателя (ОГРНИП)</v>
      </c>
      <c r="F16" s="35" t="s">
        <v>17</v>
      </c>
      <c r="G16" s="31" t="str">
        <f>"Указывается основной государственный регистрационный номер юридического лица"&amp;IF(TEMPLATE_SPHERE="TKO",""," (индивидуального предпринимателя)")&amp;"."</f>
        <v>Указывается основной государственный регистрационный номер юридического лица (индивидуального предпринимателя).</v>
      </c>
      <c r="H16" s="29"/>
      <c r="J16" s="3">
        <v>37</v>
      </c>
    </row>
    <row r="17" spans="1:10" ht="22.5">
      <c r="A17" s="15"/>
      <c r="B17" s="16"/>
      <c r="C17" s="15"/>
      <c r="D17" s="30" t="s">
        <v>18</v>
      </c>
      <c r="E17" s="34" t="str">
        <f>"Дата присвоения ОГРН"&amp;IF(TEMPLATE_SPHERE="TKO",""," (ОГРНИП)")</f>
        <v>Дата присвоения ОГРН (ОГРНИП)</v>
      </c>
      <c r="F17" s="37">
        <v>36209</v>
      </c>
      <c r="G17" s="31" t="str">
        <f>"Дата присвоения ОГРН"&amp;IF(TEMPLATE_SPHERE="TKO",""," (ОГРНИП)")&amp;" указывается в виде «ДД.ММ.ГГГГ»."</f>
        <v>Дата присвоения ОГРН (ОГРНИП) указывается в виде «ДД.ММ.ГГГГ».</v>
      </c>
      <c r="H17" s="29"/>
      <c r="J17" s="3">
        <v>22</v>
      </c>
    </row>
    <row r="18" spans="1:10" ht="90">
      <c r="A18" s="15"/>
      <c r="B18" s="16"/>
      <c r="C18" s="15"/>
      <c r="D18" s="30" t="s">
        <v>34</v>
      </c>
      <c r="E18" s="34" t="str">
        <f>"Наименование органа, принявшего решение о "&amp;IF(TEMPLATE_SPHERE="TKO","государственной регистрации организации ","регистрации в соответствии со свидетельством о государственной регистрации")&amp;" в качестве юридического лица (о государственной регистрации физического лица в качестве индивидуального предпринимателя)"</f>
        <v>Наименование органа, принявшего решение о регистрации в соответствии со свидетельством о государственной регистрации в качестве юридического лица (о государственной регистрации физического лица в качестве индивидуального предпринимателя)</v>
      </c>
      <c r="F18" s="35" t="s">
        <v>67</v>
      </c>
      <c r="G18" s="33"/>
      <c r="H18" s="29"/>
      <c r="J18" s="3">
        <v>68</v>
      </c>
    </row>
    <row r="19" spans="1:10" ht="30" hidden="1">
      <c r="A19" s="38" t="s">
        <v>68</v>
      </c>
      <c r="B19" s="16"/>
      <c r="C19" s="39"/>
      <c r="D19" s="30" t="str">
        <f>A19</f>
        <v>5.1</v>
      </c>
      <c r="E19" s="34" t="s">
        <v>69</v>
      </c>
      <c r="F19" s="32" t="s">
        <v>9</v>
      </c>
      <c r="G19" s="31" t="s">
        <v>70</v>
      </c>
      <c r="H19" s="29"/>
      <c r="I19" s="40"/>
      <c r="J19" s="3">
        <v>0</v>
      </c>
    </row>
    <row r="20" spans="1:10" ht="45" hidden="1">
      <c r="A20" s="38"/>
      <c r="B20" s="16"/>
      <c r="C20" s="39"/>
      <c r="D20" s="41" t="str">
        <f>D19&amp;".1"</f>
        <v>5.1.1</v>
      </c>
      <c r="E20" s="42" t="s">
        <v>71</v>
      </c>
      <c r="F20" s="43" t="s">
        <v>54</v>
      </c>
      <c r="G20" s="33"/>
      <c r="H20" s="29"/>
      <c r="I20" s="40"/>
      <c r="J20" s="3">
        <v>0</v>
      </c>
    </row>
    <row r="21" spans="1:10" ht="22.5" hidden="1">
      <c r="A21" s="38"/>
      <c r="B21" s="16"/>
      <c r="C21" s="39"/>
      <c r="D21" s="41" t="str">
        <f>D19&amp;".2"</f>
        <v>5.1.2</v>
      </c>
      <c r="E21" s="42" t="s">
        <v>72</v>
      </c>
      <c r="F21" s="44" t="s">
        <v>54</v>
      </c>
      <c r="G21" s="31" t="s">
        <v>73</v>
      </c>
      <c r="H21" s="29"/>
      <c r="I21" s="40"/>
      <c r="J21" s="3">
        <v>0</v>
      </c>
    </row>
    <row r="22" spans="1:10" ht="22.5" hidden="1">
      <c r="A22" s="38"/>
      <c r="B22" s="16"/>
      <c r="C22" s="39"/>
      <c r="D22" s="41" t="str">
        <f>D19&amp;".3"</f>
        <v>5.1.3</v>
      </c>
      <c r="E22" s="42" t="s">
        <v>74</v>
      </c>
      <c r="F22" s="43" t="s">
        <v>54</v>
      </c>
      <c r="G22" s="33"/>
      <c r="H22" s="29"/>
      <c r="I22" s="40"/>
      <c r="J22" s="3">
        <v>0</v>
      </c>
    </row>
    <row r="23" spans="1:10" ht="22.5" hidden="1">
      <c r="A23" s="38"/>
      <c r="B23" s="16"/>
      <c r="C23" s="39"/>
      <c r="D23" s="41" t="str">
        <f>D19&amp;".4"</f>
        <v>5.1.4</v>
      </c>
      <c r="E23" s="42" t="s">
        <v>75</v>
      </c>
      <c r="F23" s="43" t="s">
        <v>54</v>
      </c>
      <c r="G23" s="31" t="s">
        <v>76</v>
      </c>
      <c r="H23" s="29"/>
      <c r="I23" s="40"/>
      <c r="J23" s="3">
        <v>0</v>
      </c>
    </row>
    <row r="24" spans="1:10" ht="22.5" hidden="1">
      <c r="A24" s="45"/>
      <c r="B24" s="16"/>
      <c r="C24" s="46"/>
      <c r="D24" s="47"/>
      <c r="E24" s="48" t="s">
        <v>77</v>
      </c>
      <c r="F24" s="49"/>
      <c r="G24" s="50"/>
      <c r="H24" s="29"/>
      <c r="I24" s="40"/>
      <c r="J24" s="3">
        <v>0</v>
      </c>
    </row>
    <row r="25" spans="1:10" s="2" customFormat="1" hidden="1">
      <c r="A25" s="15"/>
      <c r="B25" s="16"/>
      <c r="C25" s="16"/>
      <c r="D25" s="51" t="s">
        <v>18</v>
      </c>
      <c r="E25" s="52" t="s">
        <v>19</v>
      </c>
      <c r="F25" s="53" t="s">
        <v>9</v>
      </c>
      <c r="G25" s="52"/>
      <c r="J25" s="2">
        <v>0</v>
      </c>
    </row>
    <row r="26" spans="1:10" s="2" customFormat="1" hidden="1">
      <c r="A26" s="15"/>
      <c r="B26" s="16"/>
      <c r="C26" s="16"/>
      <c r="D26" s="51" t="s">
        <v>20</v>
      </c>
      <c r="E26" s="54" t="s">
        <v>21</v>
      </c>
      <c r="F26" s="53" t="s">
        <v>9</v>
      </c>
      <c r="G26" s="52"/>
      <c r="J26" s="2">
        <v>0</v>
      </c>
    </row>
    <row r="27" spans="1:10" s="2" customFormat="1" hidden="1">
      <c r="A27" s="15"/>
      <c r="B27" s="16"/>
      <c r="C27" s="16"/>
      <c r="D27" s="51" t="s">
        <v>22</v>
      </c>
      <c r="E27" s="55" t="s">
        <v>23</v>
      </c>
      <c r="F27" s="56"/>
      <c r="G27" s="52" t="str">
        <f>"Указывается фамилия должностного лица"&amp;IF(TEMPLATE_SPHERE="HEAT"," регулируемой","")&amp;" организации"&amp;IF(TEMPLATE_SPHERE="HEAT",""," "&amp;TEMPLATE_SPHERE_RUS)&amp;", ответственного за размещение данных, в соответствии с паспортными данными физического лица."</f>
        <v>Указывается фамилия должностного лица организации горячего водоснабжения, ответственного за размещение данных, в соответствии с паспортными данными физического лица.</v>
      </c>
      <c r="J27" s="2">
        <v>0</v>
      </c>
    </row>
    <row r="28" spans="1:10" s="2" customFormat="1" hidden="1">
      <c r="A28" s="15"/>
      <c r="B28" s="16"/>
      <c r="C28" s="16"/>
      <c r="D28" s="51" t="s">
        <v>24</v>
      </c>
      <c r="E28" s="55" t="s">
        <v>25</v>
      </c>
      <c r="F28" s="56"/>
      <c r="G28" s="52" t="str">
        <f>"Указывается имя должностного лица"&amp;IF(TEMPLATE_SPHERE="HEAT"," регулируемой","")&amp;" организации"&amp;IF(TEMPLATE_SPHERE="HEAT",""," "&amp;TEMPLATE_SPHERE_RUS)&amp;", ответственного за размещение данных, в соответствии с паспортными данными физического лица."</f>
        <v>Указывается имя должностного лица организации горячего водоснабжения, ответственного за размещение данных, в соответствии с паспортными данными физического лица.</v>
      </c>
      <c r="J28" s="2">
        <v>0</v>
      </c>
    </row>
    <row r="29" spans="1:10" s="2" customFormat="1" hidden="1">
      <c r="A29" s="15"/>
      <c r="B29" s="16"/>
      <c r="C29" s="16"/>
      <c r="D29" s="51" t="s">
        <v>26</v>
      </c>
      <c r="E29" s="55" t="s">
        <v>27</v>
      </c>
      <c r="F29" s="56"/>
      <c r="G29" s="52" t="str">
        <f>"Указывается отчество должностного лица"&amp;IF(TEMPLATE_SPHERE="HEAT"," регулируемой","")&amp;" организации"&amp;IF(TEMPLATE_SPHERE="HEAT",""," "&amp;TEMPLATE_SPHERE_RUS)&amp;", ответственного за размещение данных, в соответствии с паспортными данными физического лица (при наличии)."</f>
        <v>Указывается отчество должностного лица организации горячего водоснабжения, ответственного за размещение данных, в соответствии с паспортными данными физического лица (при наличии).</v>
      </c>
      <c r="J29" s="2">
        <v>0</v>
      </c>
    </row>
    <row r="30" spans="1:10" s="2" customFormat="1" hidden="1">
      <c r="A30" s="15"/>
      <c r="B30" s="16"/>
      <c r="C30" s="16"/>
      <c r="D30" s="51" t="s">
        <v>28</v>
      </c>
      <c r="E30" s="54" t="s">
        <v>29</v>
      </c>
      <c r="F30" s="56"/>
      <c r="G30" s="52"/>
      <c r="J30" s="2">
        <v>0</v>
      </c>
    </row>
    <row r="31" spans="1:10" s="2" customFormat="1" hidden="1">
      <c r="A31" s="15"/>
      <c r="B31" s="16"/>
      <c r="C31" s="16"/>
      <c r="D31" s="51" t="s">
        <v>30</v>
      </c>
      <c r="E31" s="54" t="s">
        <v>31</v>
      </c>
      <c r="F31" s="56"/>
      <c r="G31" s="52"/>
      <c r="J31" s="2">
        <v>0</v>
      </c>
    </row>
    <row r="32" spans="1:10" s="2" customFormat="1" hidden="1">
      <c r="A32" s="15"/>
      <c r="B32" s="16"/>
      <c r="C32" s="16"/>
      <c r="D32" s="51" t="s">
        <v>32</v>
      </c>
      <c r="E32" s="54" t="s">
        <v>33</v>
      </c>
      <c r="F32" s="56"/>
      <c r="G32" s="52"/>
      <c r="J32" s="2">
        <v>0</v>
      </c>
    </row>
    <row r="33" spans="1:10" ht="45">
      <c r="A33" s="15" t="str">
        <f>IF(TEMPLATE_SPHERE="HEAT","6","5")</f>
        <v>5</v>
      </c>
      <c r="B33" s="16"/>
      <c r="C33" s="15"/>
      <c r="D33" s="41" t="str">
        <f>A33</f>
        <v>5</v>
      </c>
      <c r="E33" s="57" t="str">
        <f>"Фамилия, имя и отчество руководителя"&amp;IF(TEMPLATE_SPHERE="HEAT"," регулируемой организации, ЕТО, ТО ",IF(TEMPLATE_SPHERE&lt;&gt;"TKO"," регулируемой организации"," организации"))&amp;IF(TEMPLATE_SPHERE&lt;&gt;"TKO"," (индивидуального предпринимателя)","")&amp;":"</f>
        <v>Фамилия, имя и отчество руководителя регулируемой организации (индивидуального предпринимателя):</v>
      </c>
      <c r="F33" s="32" t="s">
        <v>9</v>
      </c>
      <c r="G33" s="33"/>
      <c r="H33" s="29"/>
      <c r="J33" s="3">
        <v>23</v>
      </c>
    </row>
    <row r="34" spans="1:10" ht="22.5">
      <c r="A34" s="15"/>
      <c r="B34" s="16"/>
      <c r="C34" s="15"/>
      <c r="D34" s="41" t="str">
        <f>D33&amp;".1"</f>
        <v>5.1</v>
      </c>
      <c r="E34" s="34" t="str">
        <f>"фамилия"&amp;IF(TEMPLATE_SPHERE&lt;&gt;"HEAT"," руководителя","")</f>
        <v>фамилия руководителя</v>
      </c>
      <c r="F34" s="35" t="s">
        <v>35</v>
      </c>
      <c r="G34" s="31" t="str">
        <f>"Указывается фамилия руководителя"&amp;IF(TEMPLATE_SPHERE&lt;&gt;"TKO"," регулируемой организации"&amp;IF(TEMPLATE_SPHERE="HEAT",", ЕТО, ТО","")," организации")&amp;" в соответствии с паспортными данными физического лица."</f>
        <v>Указывается фамилия руководителя регулируемой организации в соответствии с паспортными данными физического лица.</v>
      </c>
      <c r="H34" s="29"/>
      <c r="J34" s="3">
        <v>22</v>
      </c>
    </row>
    <row r="35" spans="1:10" ht="22.5">
      <c r="A35" s="15"/>
      <c r="B35" s="16"/>
      <c r="C35" s="15"/>
      <c r="D35" s="41" t="str">
        <f>D33&amp;".2"</f>
        <v>5.2</v>
      </c>
      <c r="E35" s="34" t="str">
        <f>"имя"&amp;IF(TEMPLATE_SPHERE&lt;&gt;"HEAT"," руководителя","")</f>
        <v>имя руководителя</v>
      </c>
      <c r="F35" s="35" t="s">
        <v>36</v>
      </c>
      <c r="G35" s="31" t="str">
        <f>"Указывается имя руководителя"&amp;IF(TEMPLATE_SPHERE&lt;&gt;"TKO"," регулируемой организации"&amp;IF(TEMPLATE_SPHERE="HEAT",", ЕТО, ТО","")," организации")&amp;" в соответствии с паспортными данными физического лица."</f>
        <v>Указывается имя руководителя регулируемой организации в соответствии с паспортными данными физического лица.</v>
      </c>
      <c r="H35" s="29"/>
      <c r="J35" s="3">
        <v>22</v>
      </c>
    </row>
    <row r="36" spans="1:10" ht="30">
      <c r="A36" s="15"/>
      <c r="B36" s="16"/>
      <c r="C36" s="15"/>
      <c r="D36" s="41" t="str">
        <f>D33&amp;".3"</f>
        <v>5.3</v>
      </c>
      <c r="E36" s="34" t="str">
        <f>"отчество"&amp;IF(TEMPLATE_SPHERE&lt;&gt;"HEAT"," руководителя","")</f>
        <v>отчество руководителя</v>
      </c>
      <c r="F36" s="58" t="s">
        <v>37</v>
      </c>
      <c r="G36" s="31" t="str">
        <f>"Указывается отчество руководителя"&amp;IF(TEMPLATE_SPHERE&lt;&gt;"TKO"," регулируемой организации"&amp;IF(TEMPLATE_SPHERE="HEAT",", ЕТО, ТО","")," организации")&amp;" в соответствии с паспортными данными физического лица (при наличии)."</f>
        <v>Указывается отчество руководителя регулируемой организации в соответствии с паспортными данными физического лица (при наличии).</v>
      </c>
      <c r="H36" s="29"/>
      <c r="J36" s="3">
        <v>23</v>
      </c>
    </row>
    <row r="37" spans="1:10" ht="45">
      <c r="A37" s="15"/>
      <c r="B37" s="16"/>
      <c r="C37" s="15"/>
      <c r="D37" s="41">
        <f>D33+1</f>
        <v>6</v>
      </c>
      <c r="E37" s="57" t="str">
        <f>"Почтовый адрес органов управления"&amp;IF(TEMPLATE_SPHERE&lt;&gt;"TKO"," регулируемой","")&amp;" организации"&amp;IF(TEMPLATE_SPHERE="HEAT",", ЕТО, ТО","")</f>
        <v>Почтовый адрес органов управления регулируемой организации</v>
      </c>
      <c r="F37" s="35" t="s">
        <v>78</v>
      </c>
      <c r="G37" s="31" t="s">
        <v>79</v>
      </c>
      <c r="H37" s="29"/>
      <c r="J37" s="3">
        <v>34</v>
      </c>
    </row>
    <row r="38" spans="1:10" ht="45">
      <c r="A38" s="15"/>
      <c r="B38" s="16"/>
      <c r="C38" s="15"/>
      <c r="D38" s="41">
        <f>D37+1</f>
        <v>7</v>
      </c>
      <c r="E38" s="57" t="str">
        <f>"Адрес места нахождения органов управления"&amp;IF(TEMPLATE_SPHERE&lt;&gt;"TKO"," регулируемой","")&amp;" организации"&amp;IF(TEMPLATE_SPHERE="HEAT",", ЕТО, ТО","")</f>
        <v>Адрес места нахождения органов управления регулируемой организации</v>
      </c>
      <c r="F38" s="35" t="s">
        <v>78</v>
      </c>
      <c r="G38" s="31" t="s">
        <v>79</v>
      </c>
      <c r="H38" s="29"/>
      <c r="J38" s="3">
        <v>34</v>
      </c>
    </row>
    <row r="39" spans="1:10" ht="22.5">
      <c r="A39" s="15"/>
      <c r="B39" s="16"/>
      <c r="C39" s="15"/>
      <c r="D39" s="41">
        <f>D38+1</f>
        <v>8</v>
      </c>
      <c r="E39" s="59" t="str">
        <f>"Контактные телефоны "&amp;IF(TEMPLATE_SPHERE="TKO","","регулируемой ")&amp;"организации"&amp;IF(TEMPLATE_SPHERE="HEAT",", ЕТО, ТО",IF(TEMPLATE_SPHERE="TKO"," (индивидуального предпринимателя)",""))</f>
        <v>Контактные телефоны регулируемой организации</v>
      </c>
      <c r="F39" s="32" t="s">
        <v>9</v>
      </c>
      <c r="G39" s="60" t="str">
        <f>"Указывается номер контактного телефона"&amp;IF(TEMPLATE_SPHERE&lt;&gt;"TKO"," регулируемой","")&amp;" организации.
В случае наличия нескольких номеров телефонов, информация по каждому из них указывается в отдельной строке."</f>
        <v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v>
      </c>
      <c r="H39" s="29"/>
      <c r="J39" s="3">
        <v>22</v>
      </c>
    </row>
    <row r="40" spans="1:10" ht="22.5" hidden="1">
      <c r="A40" s="15"/>
      <c r="B40" s="16"/>
      <c r="C40" s="15"/>
      <c r="D40" s="41" t="str">
        <f>D39&amp;".0"</f>
        <v>8.0</v>
      </c>
      <c r="E40" s="61"/>
      <c r="F40" s="43"/>
      <c r="G40" s="62"/>
      <c r="H40" s="29"/>
      <c r="J40" s="3">
        <v>0</v>
      </c>
    </row>
    <row r="41" spans="1:10" ht="22.5">
      <c r="A41" s="15"/>
      <c r="B41" s="15"/>
      <c r="C41" s="63"/>
      <c r="D41" s="41" t="str">
        <f>D39&amp;".1"</f>
        <v>8.1</v>
      </c>
      <c r="E41" s="64" t="s">
        <v>31</v>
      </c>
      <c r="F41" s="65" t="s">
        <v>38</v>
      </c>
      <c r="G41" s="62"/>
      <c r="H41" s="29"/>
      <c r="J41" s="3">
        <v>22</v>
      </c>
    </row>
    <row r="42" spans="1:10" ht="15.75">
      <c r="A42" s="15"/>
      <c r="B42" s="16"/>
      <c r="C42" s="15"/>
      <c r="D42" s="47"/>
      <c r="E42" s="48" t="s">
        <v>39</v>
      </c>
      <c r="F42" s="50"/>
      <c r="G42" s="66"/>
      <c r="H42" s="67"/>
      <c r="J42" s="3">
        <v>15</v>
      </c>
    </row>
    <row r="43" spans="1:10" ht="30">
      <c r="A43" s="15"/>
      <c r="B43" s="16"/>
      <c r="C43" s="15"/>
      <c r="D43" s="41">
        <f>D39+1</f>
        <v>9</v>
      </c>
      <c r="E43" s="57" t="str">
        <f>IF(TEMPLATE_SPHERE="TKO","Адрес официального сайта организации в сети «Интернет»","Официальный сайт регулируемой организации"&amp;IF(TEMPLATE_SPHERE="HEAT",", ЕТО, ТО","")&amp;" в сети «Интернет»")</f>
        <v>Официальный сайт регулируемой организации в сети «Интернет»</v>
      </c>
      <c r="F43" s="68" t="s">
        <v>80</v>
      </c>
      <c r="G43" s="31" t="str">
        <f>"Указывается адрес официального сайта"&amp;IF(TEMPLATE_SPHERE&lt;&gt;"TKO"," регулируемой","")&amp;" организации"&amp;" в сети «Интернет». В случае отсутствия официального сайта"&amp;IF(TEMPLATE_SPHERE&lt;&gt;"TKO"," регулируемой","")&amp;" организации в сети «Интернет» указывается «Отсутствует»."</f>
        <v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v>
      </c>
      <c r="H43" s="29"/>
      <c r="J43" s="3">
        <v>26</v>
      </c>
    </row>
    <row r="44" spans="1:10" ht="30">
      <c r="A44" s="15"/>
      <c r="B44" s="16"/>
      <c r="C44" s="15"/>
      <c r="D44" s="41">
        <f>D43+1</f>
        <v>10</v>
      </c>
      <c r="E44" s="57" t="str">
        <f>"Адрес электронной почты "&amp;IF(TEMPLATE_SPHERE="TKO","","регулируемой ")&amp;"организации"&amp;IF(TEMPLATE_SPHERE="HEAT",", ЕТО, ТО",IF(TEMPLATE_SPHERE="TKO"," (индивидуального предпринимателя)",""))</f>
        <v>Адрес электронной почты регулируемой организации</v>
      </c>
      <c r="F44" s="69" t="s">
        <v>81</v>
      </c>
      <c r="G44" s="33" t="s">
        <v>82</v>
      </c>
      <c r="H44" s="29"/>
      <c r="J44" s="3">
        <v>22</v>
      </c>
    </row>
    <row r="45" spans="1:10" ht="22.5">
      <c r="A45" s="15"/>
      <c r="B45" s="16"/>
      <c r="C45" s="15"/>
      <c r="D45" s="41">
        <f>D44+1</f>
        <v>11</v>
      </c>
      <c r="E45" s="57" t="s">
        <v>40</v>
      </c>
      <c r="F45" s="32" t="s">
        <v>9</v>
      </c>
      <c r="G45" s="59" t="str">
        <f>IF(TEMPLATE_SPHERE="TKO","Указывается режим работы организации.","")</f>
        <v/>
      </c>
      <c r="H45" s="29"/>
      <c r="J45" s="3">
        <v>22</v>
      </c>
    </row>
    <row r="46" spans="1:10" ht="30">
      <c r="A46" s="15"/>
      <c r="B46" s="16"/>
      <c r="C46" s="15"/>
      <c r="D46" s="41" t="str">
        <f>D45&amp;".1"</f>
        <v>11.1</v>
      </c>
      <c r="E46" s="34" t="str">
        <f>"режим работы регулируемой организации"&amp;IF(TEMPLATE_SPHERE="HEAT",", ЕТО, ТО","")</f>
        <v>режим работы регулируемой организации</v>
      </c>
      <c r="F46" s="70" t="s">
        <v>83</v>
      </c>
      <c r="G46" s="59" t="s">
        <v>41</v>
      </c>
      <c r="H46" s="29"/>
      <c r="J46" s="3">
        <v>23</v>
      </c>
    </row>
    <row r="47" spans="1:10" ht="30">
      <c r="A47" s="38"/>
      <c r="B47" s="16"/>
      <c r="C47" s="46"/>
      <c r="D47" s="41" t="str">
        <f>D45&amp;".2"</f>
        <v>11.2</v>
      </c>
      <c r="E47" s="34" t="s">
        <v>42</v>
      </c>
      <c r="F47" s="70" t="s">
        <v>84</v>
      </c>
      <c r="G47" s="59" t="s">
        <v>43</v>
      </c>
      <c r="H47" s="29"/>
      <c r="J47" s="3">
        <v>23</v>
      </c>
    </row>
    <row r="48" spans="1:10" ht="45">
      <c r="A48" s="38"/>
      <c r="B48" s="16"/>
      <c r="C48" s="46"/>
      <c r="D48" s="41" t="str">
        <f>D45&amp;".3"</f>
        <v>11.3</v>
      </c>
      <c r="E48" s="34" t="s">
        <v>44</v>
      </c>
      <c r="F48" s="70" t="s">
        <v>84</v>
      </c>
      <c r="G48" s="59" t="s">
        <v>45</v>
      </c>
      <c r="H48" s="29"/>
      <c r="J48" s="3">
        <v>23</v>
      </c>
    </row>
    <row r="49" spans="1:10" ht="30">
      <c r="A49" s="38"/>
      <c r="B49" s="16"/>
      <c r="C49" s="46"/>
      <c r="D49" s="41" t="str">
        <f>IF(TEMPLATE_SPHERE="TKO",D45&amp;".0",D45&amp;".4")</f>
        <v>11.4</v>
      </c>
      <c r="E49" s="71" t="s">
        <v>46</v>
      </c>
      <c r="F49" s="72" t="s">
        <v>85</v>
      </c>
      <c r="G49" s="73" t="s">
        <v>86</v>
      </c>
      <c r="H49" s="29"/>
      <c r="J49" s="3">
        <v>23</v>
      </c>
    </row>
    <row r="50" spans="1:10" ht="30">
      <c r="A50" s="15"/>
      <c r="B50" s="16"/>
      <c r="C50" s="15"/>
      <c r="D50" s="47"/>
      <c r="E50" s="48" t="s">
        <v>47</v>
      </c>
      <c r="F50" s="49"/>
      <c r="G50" s="73" t="s">
        <v>87</v>
      </c>
      <c r="H50" s="67"/>
      <c r="J50" s="3">
        <v>23</v>
      </c>
    </row>
    <row r="51" spans="1:10" ht="30">
      <c r="A51" s="74"/>
      <c r="B51" s="16"/>
      <c r="C51" s="46"/>
      <c r="D51" s="41">
        <f>D45+1</f>
        <v>12</v>
      </c>
      <c r="E51" s="75" t="s">
        <v>88</v>
      </c>
      <c r="F51" s="70" t="s">
        <v>89</v>
      </c>
      <c r="G51" s="76" t="str">
        <f>"Указывается наличие «да» или отсутствие «нет» утвержденной в установленном порядке инвестиционной программы"&amp;IF(TEMPLATE_SPHERE="HEAT","В соответствии с пунктом 1(1) Правил согласования и утверждения инвестиционных программ организаций, осуществляющих регулируемые виды деятельности в сфере теплоснабжения, "&amp;"а также требований к составу и содержанию таких программ (за исключением таких программ, утверждаемых "&amp;"в соответствии с законодательством российской федерации об электроэнергетике), утвержденных постановлением Правительства Российской Федерации от 05.05.2014 № 410, "&amp;"в ценовых зонах теплоснабжения инвестиционная программа в отношении деятельности по подключению (технологическому присоединению) к системе теплоснабжения не разрабатывается и не утверждается.","")</f>
        <v>Указывается наличие «да» или отсутствие «нет» утвержденной в установленном порядке инвестиционной программы</v>
      </c>
      <c r="H51" s="29"/>
      <c r="J51" s="3">
        <v>23</v>
      </c>
    </row>
    <row r="52" spans="1:10" ht="15">
      <c r="A52" s="15"/>
      <c r="B52" s="16"/>
      <c r="C52" s="15"/>
      <c r="J52" s="3">
        <v>11</v>
      </c>
    </row>
    <row r="53" spans="1:10" s="82" customFormat="1">
      <c r="A53" s="77"/>
      <c r="B53" s="78"/>
      <c r="C53" s="79"/>
      <c r="D53" s="80"/>
      <c r="E53" s="80"/>
      <c r="F53" s="80"/>
      <c r="G53" s="80"/>
      <c r="H53" s="81"/>
      <c r="I53" s="81"/>
      <c r="J53" s="82">
        <v>30</v>
      </c>
    </row>
    <row r="54" spans="1:10" s="82" customFormat="1">
      <c r="A54" s="15"/>
      <c r="B54" s="16"/>
      <c r="C54" s="79"/>
      <c r="D54" s="80"/>
      <c r="E54" s="80"/>
      <c r="F54" s="80"/>
      <c r="G54" s="80"/>
      <c r="J54" s="82">
        <v>40</v>
      </c>
    </row>
    <row r="55" spans="1:10" ht="15">
      <c r="D55" s="83"/>
      <c r="E55" s="84"/>
      <c r="F55" s="84"/>
      <c r="G55" s="84"/>
      <c r="J55" s="3">
        <v>11</v>
      </c>
    </row>
    <row r="56" spans="1:10" ht="15">
      <c r="D56" s="85"/>
      <c r="E56" s="83"/>
      <c r="F56" s="86"/>
      <c r="G56" s="86"/>
      <c r="J56" s="3">
        <v>27</v>
      </c>
    </row>
    <row r="57" spans="1:10" ht="15">
      <c r="D57" s="83"/>
      <c r="E57" s="83"/>
      <c r="F57" s="84"/>
      <c r="G57" s="84"/>
      <c r="J57" s="3">
        <v>11</v>
      </c>
    </row>
    <row r="58" spans="1:10" ht="15">
      <c r="D58" s="87"/>
      <c r="E58" s="88"/>
      <c r="F58" s="88"/>
      <c r="G58" s="88"/>
      <c r="J58" s="3">
        <v>39</v>
      </c>
    </row>
    <row r="59" spans="1:10" ht="15">
      <c r="D59" s="87"/>
      <c r="E59" s="88"/>
      <c r="F59" s="88"/>
      <c r="G59" s="88"/>
      <c r="J59" s="3">
        <v>27</v>
      </c>
    </row>
    <row r="60" spans="1:10" ht="15" hidden="1">
      <c r="A60" s="1" t="s">
        <v>90</v>
      </c>
      <c r="B60" s="2">
        <v>0</v>
      </c>
      <c r="C60" s="3">
        <v>3</v>
      </c>
      <c r="D60" s="4">
        <v>6</v>
      </c>
      <c r="E60" s="3">
        <v>52</v>
      </c>
      <c r="F60" s="3">
        <v>48</v>
      </c>
      <c r="G60" s="3">
        <v>121</v>
      </c>
      <c r="H60" s="3">
        <v>8</v>
      </c>
      <c r="I60" s="3">
        <v>64</v>
      </c>
      <c r="J60" s="3">
        <v>11</v>
      </c>
    </row>
  </sheetData>
  <mergeCells count="12">
    <mergeCell ref="A47:A49"/>
    <mergeCell ref="C53:C54"/>
    <mergeCell ref="D53:G53"/>
    <mergeCell ref="D54:G54"/>
    <mergeCell ref="D4:F4"/>
    <mergeCell ref="D5:F5"/>
    <mergeCell ref="E7:F7"/>
    <mergeCell ref="D8:F8"/>
    <mergeCell ref="G8:G9"/>
    <mergeCell ref="A19:A23"/>
    <mergeCell ref="C19:C23"/>
    <mergeCell ref="G39:G42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1 F17" xr:uid="{90360FF6-FB17-4035-9565-BA3548982B7B}"/>
    <dataValidation type="textLength" operator="lessThanOrEqual" allowBlank="1" showInputMessage="1" showErrorMessage="1" errorTitle="Ошибка" error="Допускается ввод не более 900 символов!" sqref="F13 F43:F44 F27:F32 F16 E40:F41 F18 F20 F34:F38 F22:F23" xr:uid="{D2BD1122-B92C-4189-8075-F5EFB5E08BD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51 F46:F49" xr:uid="{B60A8C62-8104-4DD0-A073-958C16668B69}">
      <formula1>"a"</formula1>
    </dataValidation>
  </dataValidations>
  <hyperlinks>
    <hyperlink ref="F43" r:id="rId1" xr:uid="{726AC4ED-0D2E-461C-953B-F09DDD34A009}"/>
    <hyperlink ref="F44" r:id="rId2" xr:uid="{CB7433B5-9A2D-4E30-B310-0BC3090B56FD}"/>
  </hyperlinks>
  <pageMargins left="0.7" right="0.7" top="0.75" bottom="0.75" header="0.3" footer="0.3"/>
  <pageSetup paperSize="9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1"/>
  <sheetViews>
    <sheetView topLeftCell="C3" workbookViewId="0">
      <selection activeCell="F22" sqref="F22"/>
    </sheetView>
  </sheetViews>
  <sheetFormatPr defaultColWidth="10.5703125" defaultRowHeight="15"/>
  <cols>
    <col min="1" max="1" width="9.140625" style="90" hidden="1" customWidth="1"/>
    <col min="2" max="2" width="9.140625" style="91" hidden="1" customWidth="1"/>
    <col min="3" max="3" width="3" style="92" customWidth="1"/>
    <col min="4" max="4" width="5" style="91" customWidth="1"/>
    <col min="5" max="5" width="48" style="91" customWidth="1"/>
    <col min="6" max="6" width="38" style="91" customWidth="1"/>
    <col min="7" max="7" width="1.7109375" style="91" hidden="1" customWidth="1"/>
    <col min="8" max="11" width="19.85546875" style="91" hidden="1" customWidth="1"/>
    <col min="12" max="12" width="9.7109375" style="91" hidden="1" customWidth="1"/>
    <col min="13" max="18" width="19.85546875" style="91" hidden="1" customWidth="1"/>
    <col min="19" max="19" width="1.7109375" style="91" hidden="1" customWidth="1"/>
    <col min="20" max="22" width="19.85546875" style="91" hidden="1" customWidth="1"/>
    <col min="23" max="23" width="1.7109375" style="91" hidden="1" customWidth="1"/>
    <col min="24" max="26" width="19.85546875" style="91" hidden="1" customWidth="1"/>
    <col min="27" max="27" width="1.7109375" style="91" hidden="1" customWidth="1"/>
    <col min="28" max="29" width="19.85546875" style="91" customWidth="1"/>
    <col min="30" max="30" width="1.7109375" style="91" hidden="1" customWidth="1"/>
    <col min="31" max="33" width="103.7109375" style="91" hidden="1" customWidth="1"/>
    <col min="34" max="34" width="103.7109375" style="91" customWidth="1"/>
    <col min="35" max="35" width="3" style="95" customWidth="1"/>
    <col min="36" max="38" width="10" style="78" customWidth="1"/>
    <col min="39" max="39" width="13.7109375" style="78" hidden="1" customWidth="1"/>
    <col min="40" max="40" width="15" style="78" customWidth="1"/>
    <col min="41" max="41" width="16" style="78" customWidth="1"/>
    <col min="42" max="45" width="10" style="78" customWidth="1"/>
    <col min="46" max="46" width="10.5703125" style="91"/>
    <col min="47" max="16384" width="10.5703125" style="5"/>
  </cols>
  <sheetData>
    <row r="1" spans="1:46" ht="22.5" hidden="1">
      <c r="E1" s="93"/>
      <c r="F1" s="93"/>
      <c r="G1" s="93"/>
      <c r="H1" s="94" t="s">
        <v>91</v>
      </c>
      <c r="I1" s="94"/>
      <c r="J1" s="94"/>
      <c r="K1" s="94"/>
      <c r="L1" s="94"/>
      <c r="M1" s="94"/>
      <c r="N1" s="94"/>
      <c r="O1" s="94"/>
      <c r="P1" s="94"/>
      <c r="Q1" s="94"/>
      <c r="R1" s="94"/>
      <c r="T1" s="94" t="s">
        <v>92</v>
      </c>
      <c r="U1" s="94"/>
      <c r="V1" s="94"/>
      <c r="X1" s="94" t="s">
        <v>93</v>
      </c>
      <c r="Y1" s="94"/>
      <c r="Z1" s="94"/>
      <c r="AB1" s="94" t="s">
        <v>94</v>
      </c>
      <c r="AC1" s="94"/>
      <c r="AT1" s="91" t="s">
        <v>65</v>
      </c>
    </row>
    <row r="2" spans="1:46" hidden="1">
      <c r="AT2" s="91">
        <v>0</v>
      </c>
    </row>
    <row r="3" spans="1:46" s="96" customFormat="1" ht="6">
      <c r="C3" s="97"/>
      <c r="D3" s="98"/>
      <c r="E3" s="98"/>
      <c r="F3" s="98"/>
      <c r="G3" s="98"/>
      <c r="H3" s="98" t="s">
        <v>95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96">
        <v>5</v>
      </c>
    </row>
    <row r="4" spans="1:46" ht="22.5">
      <c r="C4" s="63"/>
      <c r="D4" s="8" t="str">
        <f>ORG_VD_NAME_FORM</f>
        <v>Форма 1. Информация об организации, осуществляющей горячее водоснабжение (общая информация)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9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AF4" s="101"/>
      <c r="AG4" s="101"/>
      <c r="AH4" s="101"/>
      <c r="AI4" s="102"/>
      <c r="AT4" s="91">
        <v>38</v>
      </c>
    </row>
    <row r="5" spans="1:46" s="91" customFormat="1" ht="22.5">
      <c r="A5" s="90"/>
      <c r="C5" s="63"/>
      <c r="D5" s="103" t="str">
        <f>IF(org=0,"Не определено",org)</f>
        <v>СГ МУП "Городские тепловые сети"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99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101"/>
      <c r="AG5" s="101"/>
      <c r="AH5" s="101"/>
      <c r="AI5" s="102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91">
        <v>17</v>
      </c>
    </row>
    <row r="6" spans="1:46" s="107" customFormat="1" ht="11.25">
      <c r="A6" s="106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4"/>
      <c r="S6" s="14"/>
      <c r="T6" s="109"/>
      <c r="U6" s="109"/>
      <c r="V6" s="110"/>
      <c r="W6" s="110"/>
      <c r="X6" s="109"/>
      <c r="Y6" s="109"/>
      <c r="Z6" s="110"/>
      <c r="AA6" s="110"/>
      <c r="AB6" s="109"/>
      <c r="AC6" s="110"/>
      <c r="AD6" s="110"/>
      <c r="AE6" s="109"/>
      <c r="AF6" s="109"/>
      <c r="AG6" s="109"/>
      <c r="AH6" s="109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107">
        <v>11</v>
      </c>
    </row>
    <row r="7" spans="1:46">
      <c r="C7" s="63"/>
      <c r="D7" s="111" t="s">
        <v>1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114" t="s">
        <v>2</v>
      </c>
      <c r="AF7" s="114" t="s">
        <v>2</v>
      </c>
      <c r="AG7" s="114" t="s">
        <v>2</v>
      </c>
      <c r="AH7" s="114" t="s">
        <v>2</v>
      </c>
      <c r="AT7" s="91">
        <v>14</v>
      </c>
    </row>
    <row r="8" spans="1:46">
      <c r="C8" s="63"/>
      <c r="D8" s="115" t="s">
        <v>3</v>
      </c>
      <c r="E8" s="114" t="str">
        <f>"Наименование "&amp;IF(TEMPLATE_SPHERE&lt;&gt;"HEAT","централизованной ","")&amp;"системы "&amp;TEMPLATE_SPHERE_RUS</f>
        <v>Наименование централизованной системы горячего водоснабжения</v>
      </c>
      <c r="F8" s="114" t="str">
        <f>IF(TEMPLATE_SPHERE&lt;&gt;"HEAT","Регулируемый вид деятельности","Вид регулируемой деятельности")</f>
        <v>Регулируемый вид деятельности</v>
      </c>
      <c r="G8" s="116"/>
      <c r="H8" s="117" t="s">
        <v>96</v>
      </c>
      <c r="I8" s="118" t="s">
        <v>97</v>
      </c>
      <c r="J8" s="114" t="s">
        <v>98</v>
      </c>
      <c r="K8" s="114"/>
      <c r="L8" s="114"/>
      <c r="M8" s="111"/>
      <c r="N8" s="114" t="s">
        <v>99</v>
      </c>
      <c r="O8" s="114"/>
      <c r="P8" s="114" t="s">
        <v>100</v>
      </c>
      <c r="Q8" s="114"/>
      <c r="R8" s="119" t="s">
        <v>48</v>
      </c>
      <c r="S8" s="120"/>
      <c r="T8" s="117" t="s">
        <v>101</v>
      </c>
      <c r="U8" s="117" t="s">
        <v>102</v>
      </c>
      <c r="V8" s="117" t="s">
        <v>103</v>
      </c>
      <c r="W8" s="116"/>
      <c r="X8" s="117" t="s">
        <v>104</v>
      </c>
      <c r="Y8" s="117" t="s">
        <v>105</v>
      </c>
      <c r="Z8" s="117" t="s">
        <v>106</v>
      </c>
      <c r="AA8" s="116"/>
      <c r="AB8" s="117" t="s">
        <v>107</v>
      </c>
      <c r="AC8" s="117" t="s">
        <v>48</v>
      </c>
      <c r="AD8" s="116"/>
      <c r="AE8" s="114"/>
      <c r="AF8" s="114"/>
      <c r="AG8" s="114"/>
      <c r="AH8" s="114"/>
      <c r="AT8" s="91">
        <v>26</v>
      </c>
    </row>
    <row r="9" spans="1:46" ht="45">
      <c r="C9" s="63"/>
      <c r="D9" s="115"/>
      <c r="E9" s="114"/>
      <c r="F9" s="114"/>
      <c r="G9" s="121"/>
      <c r="H9" s="122"/>
      <c r="I9" s="123"/>
      <c r="J9" s="32" t="s">
        <v>108</v>
      </c>
      <c r="K9" s="32" t="s">
        <v>109</v>
      </c>
      <c r="L9" s="32" t="s">
        <v>110</v>
      </c>
      <c r="M9" s="124" t="s">
        <v>111</v>
      </c>
      <c r="N9" s="32" t="s">
        <v>112</v>
      </c>
      <c r="O9" s="32" t="s">
        <v>111</v>
      </c>
      <c r="P9" s="32" t="s">
        <v>113</v>
      </c>
      <c r="Q9" s="32" t="s">
        <v>111</v>
      </c>
      <c r="R9" s="125"/>
      <c r="S9" s="126"/>
      <c r="T9" s="122"/>
      <c r="U9" s="122"/>
      <c r="V9" s="122"/>
      <c r="W9" s="121"/>
      <c r="X9" s="122"/>
      <c r="Y9" s="122"/>
      <c r="Z9" s="122"/>
      <c r="AA9" s="121"/>
      <c r="AB9" s="122"/>
      <c r="AC9" s="122"/>
      <c r="AD9" s="121"/>
      <c r="AE9" s="114"/>
      <c r="AF9" s="114"/>
      <c r="AG9" s="114"/>
      <c r="AH9" s="114"/>
      <c r="AT9" s="91">
        <v>44</v>
      </c>
    </row>
    <row r="10" spans="1:46" hidden="1"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91"/>
      <c r="AP10" s="129"/>
      <c r="AQ10" s="129"/>
      <c r="AT10" s="91">
        <v>0</v>
      </c>
    </row>
    <row r="11" spans="1:46" s="130" customFormat="1" hidden="1">
      <c r="C11" s="131"/>
      <c r="D11" s="132" t="s">
        <v>49</v>
      </c>
      <c r="E11" s="132"/>
      <c r="F11" s="132"/>
      <c r="G11" s="13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F11" s="134"/>
      <c r="AG11" s="134"/>
      <c r="AH11" s="134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130">
        <v>0</v>
      </c>
    </row>
    <row r="12" spans="1:46" ht="75">
      <c r="A12" s="91"/>
      <c r="C12" s="63"/>
      <c r="D12" s="135" t="s">
        <v>6</v>
      </c>
      <c r="E12" s="35" t="s">
        <v>50</v>
      </c>
      <c r="F12" s="136" t="str">
        <f>INDEX(VD_NAME_LIST,MATCH("4189702",VD_ID_LIST,0))</f>
        <v>Горячее водоснабжение</v>
      </c>
      <c r="G12" s="137"/>
      <c r="H12" s="138"/>
      <c r="I12" s="138"/>
      <c r="J12" s="139"/>
      <c r="K12" s="140"/>
      <c r="L12" s="141"/>
      <c r="M12" s="140"/>
      <c r="N12" s="139"/>
      <c r="O12" s="140"/>
      <c r="P12" s="139"/>
      <c r="Q12" s="140"/>
      <c r="R12" s="139"/>
      <c r="S12" s="142"/>
      <c r="T12" s="138"/>
      <c r="U12" s="139"/>
      <c r="V12" s="139"/>
      <c r="W12" s="121"/>
      <c r="X12" s="138"/>
      <c r="Y12" s="139"/>
      <c r="Z12" s="139"/>
      <c r="AA12" s="121"/>
      <c r="AB12" s="138">
        <v>3.95</v>
      </c>
      <c r="AC12" s="139">
        <v>0</v>
      </c>
      <c r="AD12" s="121"/>
      <c r="AE12" s="143" t="s">
        <v>114</v>
      </c>
      <c r="AF12" s="143" t="s">
        <v>115</v>
      </c>
      <c r="AG12" s="143" t="s">
        <v>116</v>
      </c>
      <c r="AH12" s="143" t="s">
        <v>117</v>
      </c>
      <c r="AI12" s="91"/>
      <c r="AM12" s="78" t="s">
        <v>118</v>
      </c>
      <c r="AP12" s="129" t="s">
        <v>119</v>
      </c>
      <c r="AQ12" s="129" t="s">
        <v>119</v>
      </c>
      <c r="AT12" s="91">
        <v>14</v>
      </c>
    </row>
    <row r="13" spans="1:46" ht="90">
      <c r="A13" s="91"/>
      <c r="C13" s="63" t="s">
        <v>120</v>
      </c>
      <c r="D13" s="135" t="s">
        <v>8</v>
      </c>
      <c r="E13" s="35" t="s">
        <v>51</v>
      </c>
      <c r="F13" s="136" t="str">
        <f>INDEX(VD_NAME_LIST,MATCH("4189702",VD_ID_LIST,0))</f>
        <v>Горячее водоснабжение</v>
      </c>
      <c r="G13" s="137"/>
      <c r="H13" s="138"/>
      <c r="I13" s="138"/>
      <c r="J13" s="139"/>
      <c r="K13" s="140"/>
      <c r="L13" s="141"/>
      <c r="M13" s="140"/>
      <c r="N13" s="139"/>
      <c r="O13" s="140"/>
      <c r="P13" s="139"/>
      <c r="Q13" s="140"/>
      <c r="R13" s="139"/>
      <c r="S13" s="142"/>
      <c r="T13" s="138"/>
      <c r="U13" s="139"/>
      <c r="V13" s="139"/>
      <c r="W13" s="121"/>
      <c r="X13" s="138"/>
      <c r="Y13" s="139"/>
      <c r="Z13" s="139"/>
      <c r="AA13" s="121"/>
      <c r="AB13" s="138">
        <v>266.67</v>
      </c>
      <c r="AC13" s="139">
        <v>99</v>
      </c>
      <c r="AD13" s="121"/>
      <c r="AE13" s="144"/>
      <c r="AF13" s="144"/>
      <c r="AG13" s="144"/>
      <c r="AH13" s="144"/>
      <c r="AI13" s="91"/>
      <c r="AM13" s="78" t="s">
        <v>118</v>
      </c>
      <c r="AP13" s="129" t="s">
        <v>119</v>
      </c>
      <c r="AQ13" s="129" t="s">
        <v>119</v>
      </c>
    </row>
    <row r="14" spans="1:46" ht="30">
      <c r="A14" s="91"/>
      <c r="C14" s="63" t="s">
        <v>120</v>
      </c>
      <c r="D14" s="135" t="s">
        <v>18</v>
      </c>
      <c r="E14" s="35" t="s">
        <v>52</v>
      </c>
      <c r="F14" s="136" t="str">
        <f>INDEX(VD_NAME_LIST,MATCH("4189702",VD_ID_LIST,0))</f>
        <v>Горячее водоснабжение</v>
      </c>
      <c r="G14" s="137"/>
      <c r="H14" s="138"/>
      <c r="I14" s="138"/>
      <c r="J14" s="139"/>
      <c r="K14" s="140"/>
      <c r="L14" s="141"/>
      <c r="M14" s="140"/>
      <c r="N14" s="139"/>
      <c r="O14" s="140"/>
      <c r="P14" s="139"/>
      <c r="Q14" s="140"/>
      <c r="R14" s="139"/>
      <c r="S14" s="142"/>
      <c r="T14" s="138"/>
      <c r="U14" s="139"/>
      <c r="V14" s="139"/>
      <c r="W14" s="121"/>
      <c r="X14" s="138"/>
      <c r="Y14" s="139"/>
      <c r="Z14" s="139"/>
      <c r="AA14" s="121"/>
      <c r="AB14" s="138">
        <v>7.0000000000000007E-2</v>
      </c>
      <c r="AC14" s="139">
        <v>0</v>
      </c>
      <c r="AD14" s="121"/>
      <c r="AE14" s="144"/>
      <c r="AF14" s="144"/>
      <c r="AG14" s="144"/>
      <c r="AH14" s="144"/>
      <c r="AI14" s="91"/>
      <c r="AM14" s="78" t="s">
        <v>118</v>
      </c>
      <c r="AP14" s="129" t="s">
        <v>119</v>
      </c>
      <c r="AQ14" s="129" t="s">
        <v>119</v>
      </c>
    </row>
    <row r="15" spans="1:46" ht="30">
      <c r="A15" s="91"/>
      <c r="C15" s="63" t="s">
        <v>120</v>
      </c>
      <c r="D15" s="135" t="s">
        <v>34</v>
      </c>
      <c r="E15" s="35" t="s">
        <v>53</v>
      </c>
      <c r="F15" s="136" t="str">
        <f>INDEX(VD_NAME_LIST,MATCH("4189702",VD_ID_LIST,0))</f>
        <v>Горячее водоснабжение</v>
      </c>
      <c r="G15" s="137"/>
      <c r="H15" s="138"/>
      <c r="I15" s="138"/>
      <c r="J15" s="139"/>
      <c r="K15" s="140"/>
      <c r="L15" s="141"/>
      <c r="M15" s="140"/>
      <c r="N15" s="139"/>
      <c r="O15" s="140"/>
      <c r="P15" s="139"/>
      <c r="Q15" s="140"/>
      <c r="R15" s="139"/>
      <c r="S15" s="142"/>
      <c r="T15" s="138"/>
      <c r="U15" s="139"/>
      <c r="V15" s="139"/>
      <c r="W15" s="121"/>
      <c r="X15" s="138"/>
      <c r="Y15" s="139"/>
      <c r="Z15" s="139"/>
      <c r="AA15" s="121"/>
      <c r="AB15" s="138">
        <v>1.56</v>
      </c>
      <c r="AC15" s="139">
        <v>1</v>
      </c>
      <c r="AD15" s="121"/>
      <c r="AE15" s="144"/>
      <c r="AF15" s="144"/>
      <c r="AG15" s="144"/>
      <c r="AH15" s="144"/>
      <c r="AI15" s="91"/>
      <c r="AM15" s="78" t="s">
        <v>118</v>
      </c>
      <c r="AP15" s="129" t="s">
        <v>119</v>
      </c>
      <c r="AQ15" s="129" t="s">
        <v>119</v>
      </c>
    </row>
    <row r="16" spans="1:46">
      <c r="A16" s="91"/>
      <c r="C16" s="63"/>
      <c r="D16" s="145"/>
      <c r="E16" s="146" t="str">
        <f>IF(TITLE_DIFFERENTIATION_TYPE="нет","","Добавить систему")</f>
        <v>Добавить систему</v>
      </c>
      <c r="F16" s="146" t="str">
        <f>IF(TITLE_DIFFERENTIATION_TYPE="нет","Добавить вид деятельности","")</f>
        <v/>
      </c>
      <c r="G16" s="14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/>
      <c r="AE16" s="150"/>
      <c r="AF16" s="150"/>
      <c r="AG16" s="150"/>
      <c r="AH16" s="150"/>
      <c r="AI16" s="91"/>
      <c r="AT16" s="91">
        <v>17</v>
      </c>
    </row>
    <row r="17" spans="1:46">
      <c r="AI17" s="91"/>
      <c r="AT17" s="91">
        <v>14</v>
      </c>
    </row>
    <row r="18" spans="1:46">
      <c r="AT18" s="91">
        <v>14</v>
      </c>
    </row>
    <row r="19" spans="1:46">
      <c r="AT19" s="91">
        <v>14</v>
      </c>
    </row>
    <row r="20" spans="1:46">
      <c r="AT20" s="91">
        <v>14</v>
      </c>
    </row>
    <row r="21" spans="1:46" ht="22.5" hidden="1">
      <c r="A21" s="90" t="s">
        <v>90</v>
      </c>
      <c r="B21" s="91">
        <v>0</v>
      </c>
      <c r="C21" s="92">
        <v>3</v>
      </c>
      <c r="D21" s="91">
        <v>5</v>
      </c>
      <c r="E21" s="91">
        <v>48</v>
      </c>
      <c r="F21" s="91">
        <v>38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5">
        <v>3</v>
      </c>
      <c r="AJ21" s="78">
        <v>10</v>
      </c>
      <c r="AK21" s="78">
        <v>10</v>
      </c>
      <c r="AL21" s="78">
        <v>10</v>
      </c>
      <c r="AM21" s="78">
        <v>0</v>
      </c>
      <c r="AN21" s="78">
        <v>15</v>
      </c>
      <c r="AO21" s="78">
        <v>16</v>
      </c>
      <c r="AP21" s="78">
        <v>10</v>
      </c>
      <c r="AQ21" s="78">
        <v>10</v>
      </c>
      <c r="AR21" s="78">
        <v>10</v>
      </c>
      <c r="AS21" s="78">
        <v>10</v>
      </c>
      <c r="AT21" s="91">
        <v>23</v>
      </c>
    </row>
  </sheetData>
  <mergeCells count="32">
    <mergeCell ref="AE12:AE16"/>
    <mergeCell ref="AF12:AF16"/>
    <mergeCell ref="AG12:AG16"/>
    <mergeCell ref="AH12:AH16"/>
    <mergeCell ref="AE7:AE9"/>
    <mergeCell ref="AF7:AF9"/>
    <mergeCell ref="AG7:AG9"/>
    <mergeCell ref="AH7:AH9"/>
    <mergeCell ref="D8:D9"/>
    <mergeCell ref="E8:E9"/>
    <mergeCell ref="F8:F9"/>
    <mergeCell ref="H8:H9"/>
    <mergeCell ref="I8:I9"/>
    <mergeCell ref="J8:M8"/>
    <mergeCell ref="N8:O8"/>
    <mergeCell ref="P8:Q8"/>
    <mergeCell ref="R8:R9"/>
    <mergeCell ref="T8:T9"/>
    <mergeCell ref="U8:U9"/>
    <mergeCell ref="V8:V9"/>
    <mergeCell ref="H1:R1"/>
    <mergeCell ref="T1:V1"/>
    <mergeCell ref="X1:Z1"/>
    <mergeCell ref="AB1:AC1"/>
    <mergeCell ref="D4:R4"/>
    <mergeCell ref="D5:R5"/>
    <mergeCell ref="D7:AD7"/>
    <mergeCell ref="X8:X9"/>
    <mergeCell ref="Y8:Y9"/>
    <mergeCell ref="Z8:Z9"/>
    <mergeCell ref="AB8:AB9"/>
    <mergeCell ref="AC8:AC9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L12:L15" xr:uid="{7EE1BC9C-DC29-4694-9060-23DAD7CA449E}">
      <formula1>kind_of_power_te_unit</formula1>
    </dataValidation>
    <dataValidation type="whole" allowBlank="1" showErrorMessage="1" errorTitle="Ошибка" error="Допускается ввод только неотрицательных целых чисел!" sqref="U12:V15 Y12:Z15 R12:S15 AC12:AC15 P12:P15 N12:N15 J12:J15" xr:uid="{868B425B-E847-4799-8293-3AE89006FC90}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2:F15" xr:uid="{F229C263-8603-47AA-8DD5-CDBC8BD1C78D}"/>
    <dataValidation type="textLength" operator="lessThanOrEqual" allowBlank="1" showInputMessage="1" showErrorMessage="1" errorTitle="Ошибка" error="Допускается ввод не более 900 символов!" sqref="E12:E15" xr:uid="{BD22D4AC-9221-4DEE-A2E8-D0FB37184C9C}">
      <formula1>900</formula1>
    </dataValidation>
    <dataValidation type="decimal" allowBlank="1" showErrorMessage="1" errorTitle="Ошибка" error="Допускается ввод только неотрицательных чисел!" sqref="H11:AD11 H12:I15 AB12:AB15 X12:X15 T12:T15 Q12:Q15 O12:O15 M12:M15 K12:K15" xr:uid="{FE7F1870-C133-460F-B09F-F4575ADBE9F5}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1:G11" xr:uid="{BE6F708D-13D4-4489-AB0C-2C478C8ABB4B}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"/>
  <sheetViews>
    <sheetView tabSelected="1" topLeftCell="D3" workbookViewId="0">
      <selection activeCell="I28" sqref="I28"/>
    </sheetView>
  </sheetViews>
  <sheetFormatPr defaultColWidth="10.5703125" defaultRowHeight="14.25" customHeight="1"/>
  <cols>
    <col min="1" max="1" width="9.140625" style="90" hidden="1" customWidth="1"/>
    <col min="2" max="3" width="9.140625" style="91" hidden="1" customWidth="1"/>
    <col min="4" max="4" width="3" style="92" customWidth="1"/>
    <col min="5" max="5" width="6" style="91" customWidth="1"/>
    <col min="6" max="6" width="1.7109375" style="91" hidden="1" customWidth="1"/>
    <col min="7" max="8" width="30" style="91" customWidth="1"/>
    <col min="9" max="9" width="9.42578125" style="91" customWidth="1"/>
    <col min="10" max="10" width="12.140625" style="91" customWidth="1"/>
    <col min="11" max="11" width="46" style="91" customWidth="1"/>
    <col min="12" max="12" width="100" style="91" customWidth="1"/>
    <col min="13" max="13" width="7" style="95" customWidth="1"/>
    <col min="14" max="22" width="10" style="91" customWidth="1"/>
    <col min="23" max="23" width="10.5703125" style="91"/>
    <col min="24" max="16384" width="10.5703125" style="5"/>
  </cols>
  <sheetData>
    <row r="1" spans="1:23" s="78" customFormat="1" ht="5.25" hidden="1">
      <c r="D1" s="151"/>
      <c r="G1" s="78" t="s">
        <v>55</v>
      </c>
      <c r="H1" s="78" t="s">
        <v>56</v>
      </c>
      <c r="I1" s="78" t="s">
        <v>57</v>
      </c>
      <c r="P1" s="78" t="s">
        <v>55</v>
      </c>
      <c r="Q1" s="78" t="s">
        <v>56</v>
      </c>
      <c r="R1" s="78" t="s">
        <v>57</v>
      </c>
      <c r="W1" s="78" t="s">
        <v>65</v>
      </c>
    </row>
    <row r="2" spans="1:23" s="78" customFormat="1" ht="5.25" hidden="1">
      <c r="D2" s="151"/>
      <c r="W2" s="78">
        <v>0</v>
      </c>
    </row>
    <row r="3" spans="1:23" s="107" customFormat="1" ht="6">
      <c r="A3" s="106"/>
      <c r="D3" s="108"/>
      <c r="E3" s="152"/>
      <c r="F3" s="152"/>
      <c r="G3" s="152"/>
      <c r="H3" s="152"/>
      <c r="I3" s="153"/>
      <c r="J3" s="154"/>
      <c r="K3" s="154"/>
      <c r="L3" s="154"/>
      <c r="W3" s="107">
        <v>5</v>
      </c>
    </row>
    <row r="4" spans="1:23" ht="22.5">
      <c r="D4" s="63"/>
      <c r="E4" s="155" t="s">
        <v>121</v>
      </c>
      <c r="F4" s="155"/>
      <c r="G4" s="156"/>
      <c r="H4" s="156"/>
      <c r="I4" s="157"/>
      <c r="J4" s="101"/>
      <c r="K4" s="158"/>
      <c r="L4" s="158"/>
      <c r="W4" s="91">
        <v>22</v>
      </c>
    </row>
    <row r="5" spans="1:23" s="91" customFormat="1" ht="22.5">
      <c r="A5" s="90"/>
      <c r="D5" s="63"/>
      <c r="E5" s="103" t="str">
        <f>IF(org=0,"Не определено",org)</f>
        <v>СГ МУП "Городские тепловые сети"</v>
      </c>
      <c r="F5" s="103"/>
      <c r="G5" s="104"/>
      <c r="H5" s="104"/>
      <c r="I5" s="105"/>
      <c r="J5" s="101"/>
      <c r="K5" s="158"/>
      <c r="L5" s="158"/>
      <c r="M5" s="95"/>
      <c r="W5" s="91">
        <v>17</v>
      </c>
    </row>
    <row r="6" spans="1:23" s="107" customFormat="1" ht="11.25">
      <c r="A6" s="106"/>
      <c r="D6" s="108"/>
      <c r="E6" s="152"/>
      <c r="F6" s="152"/>
      <c r="G6" s="159"/>
      <c r="H6" s="159"/>
      <c r="I6" s="109"/>
      <c r="J6" s="109"/>
      <c r="K6" s="14"/>
      <c r="L6" s="109"/>
      <c r="W6" s="107">
        <v>11</v>
      </c>
    </row>
    <row r="7" spans="1:23" ht="15">
      <c r="D7" s="63"/>
      <c r="E7" s="21" t="s">
        <v>1</v>
      </c>
      <c r="F7" s="21"/>
      <c r="G7" s="24"/>
      <c r="H7" s="24"/>
      <c r="I7" s="24"/>
      <c r="J7" s="24"/>
      <c r="K7" s="24"/>
      <c r="L7" s="114" t="s">
        <v>2</v>
      </c>
      <c r="W7" s="91">
        <v>14</v>
      </c>
    </row>
    <row r="8" spans="1:23" ht="60">
      <c r="D8" s="63"/>
      <c r="E8" s="89" t="s">
        <v>3</v>
      </c>
      <c r="F8" s="89"/>
      <c r="G8" s="160" t="s">
        <v>58</v>
      </c>
      <c r="H8" s="160" t="s">
        <v>59</v>
      </c>
      <c r="I8" s="32" t="s">
        <v>57</v>
      </c>
      <c r="J8" s="32" t="s">
        <v>122</v>
      </c>
      <c r="K8" s="32" t="s">
        <v>60</v>
      </c>
      <c r="L8" s="114"/>
      <c r="W8" s="91">
        <v>46</v>
      </c>
    </row>
    <row r="9" spans="1:23" ht="15" hidden="1">
      <c r="D9" s="127"/>
      <c r="E9" s="161"/>
      <c r="F9" s="161"/>
      <c r="G9" s="161"/>
      <c r="H9" s="161"/>
      <c r="I9" s="161"/>
      <c r="J9" s="161"/>
      <c r="K9" s="161"/>
      <c r="L9" s="161"/>
      <c r="M9" s="91"/>
      <c r="W9" s="91">
        <v>0</v>
      </c>
    </row>
    <row r="10" spans="1:23" ht="15" hidden="1">
      <c r="A10" s="91"/>
      <c r="D10" s="63"/>
      <c r="E10" s="160">
        <v>0</v>
      </c>
      <c r="F10" s="160"/>
      <c r="G10" s="162"/>
      <c r="H10" s="162"/>
      <c r="I10" s="162"/>
      <c r="J10" s="162"/>
      <c r="K10" s="162"/>
      <c r="L10" s="143" t="s">
        <v>123</v>
      </c>
      <c r="W10" s="91">
        <v>0</v>
      </c>
    </row>
    <row r="11" spans="1:23" ht="15.75" hidden="1">
      <c r="A11" s="163"/>
      <c r="B11" s="164"/>
      <c r="C11" s="164"/>
      <c r="D11" s="165"/>
      <c r="E11" s="166"/>
      <c r="F11" s="166"/>
      <c r="G11" s="166"/>
      <c r="H11" s="166"/>
      <c r="I11" s="167"/>
      <c r="J11" s="168"/>
      <c r="K11" s="169"/>
      <c r="L11" s="170"/>
      <c r="M11" s="78"/>
      <c r="N11" s="78"/>
      <c r="O11" s="78"/>
      <c r="P11" s="171"/>
      <c r="Q11" s="171"/>
      <c r="R11" s="172"/>
      <c r="S11" s="78"/>
      <c r="T11" s="78"/>
      <c r="U11" s="78"/>
      <c r="V11" s="78"/>
      <c r="W11" s="91">
        <v>0</v>
      </c>
    </row>
    <row r="12" spans="1:23" s="107" customFormat="1">
      <c r="A12" s="163"/>
      <c r="B12" s="164"/>
      <c r="C12" s="164"/>
      <c r="D12" s="173"/>
      <c r="E12" s="89">
        <v>1</v>
      </c>
      <c r="F12" s="174" t="s">
        <v>124</v>
      </c>
      <c r="G12" s="175" t="s">
        <v>61</v>
      </c>
      <c r="H12" s="176" t="s">
        <v>61</v>
      </c>
      <c r="I12" s="177" t="s">
        <v>62</v>
      </c>
      <c r="J12" s="178" t="s">
        <v>63</v>
      </c>
      <c r="K12" s="179" t="s">
        <v>54</v>
      </c>
      <c r="L12" s="170"/>
      <c r="M12" s="78"/>
      <c r="N12" s="78"/>
      <c r="O12" s="78"/>
      <c r="P12" s="171" t="s">
        <v>125</v>
      </c>
      <c r="Q12" s="171" t="s">
        <v>126</v>
      </c>
      <c r="R12" s="172" t="s">
        <v>127</v>
      </c>
      <c r="S12" s="78" t="s">
        <v>128</v>
      </c>
      <c r="T12" s="78"/>
      <c r="U12" s="78"/>
      <c r="V12" s="78"/>
      <c r="W12" s="107">
        <v>14</v>
      </c>
    </row>
    <row r="13" spans="1:23" ht="15">
      <c r="A13" s="163"/>
      <c r="D13" s="63"/>
      <c r="E13" s="145"/>
      <c r="F13" s="180"/>
      <c r="G13" s="181" t="s">
        <v>64</v>
      </c>
      <c r="H13" s="182"/>
      <c r="I13" s="182"/>
      <c r="J13" s="182"/>
      <c r="K13" s="183"/>
      <c r="L13" s="150"/>
      <c r="M13" s="91"/>
      <c r="W13" s="91">
        <v>15</v>
      </c>
    </row>
    <row r="14" spans="1:23" ht="15">
      <c r="A14" s="106"/>
      <c r="B14" s="107"/>
      <c r="C14" s="107"/>
      <c r="D14" s="18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91">
        <v>11</v>
      </c>
    </row>
    <row r="15" spans="1:23" ht="15">
      <c r="D15" s="185"/>
      <c r="E15" s="186"/>
      <c r="F15" s="186"/>
      <c r="G15" s="187"/>
      <c r="H15" s="185"/>
      <c r="I15" s="185"/>
      <c r="J15" s="185"/>
      <c r="K15" s="185"/>
      <c r="L15" s="185"/>
      <c r="W15" s="91">
        <v>14</v>
      </c>
    </row>
    <row r="16" spans="1:23" ht="15">
      <c r="W16" s="91">
        <v>14</v>
      </c>
    </row>
    <row r="17" spans="1:23" ht="15">
      <c r="W17" s="91">
        <v>14</v>
      </c>
    </row>
    <row r="18" spans="1:23" ht="15">
      <c r="W18" s="91">
        <v>14</v>
      </c>
    </row>
    <row r="19" spans="1:23" ht="22.5" hidden="1">
      <c r="A19" s="90" t="s">
        <v>90</v>
      </c>
      <c r="B19" s="91">
        <v>0</v>
      </c>
      <c r="C19" s="91">
        <v>0</v>
      </c>
      <c r="D19" s="92">
        <v>3</v>
      </c>
      <c r="E19" s="91">
        <v>6</v>
      </c>
      <c r="F19" s="91">
        <v>0</v>
      </c>
      <c r="G19" s="91">
        <v>30</v>
      </c>
      <c r="H19" s="91">
        <v>30</v>
      </c>
      <c r="I19" s="91">
        <v>8</v>
      </c>
      <c r="J19" s="91">
        <v>12</v>
      </c>
      <c r="K19" s="91">
        <v>46</v>
      </c>
      <c r="L19" s="91">
        <v>100</v>
      </c>
      <c r="M19" s="95">
        <v>7</v>
      </c>
      <c r="N19" s="91">
        <v>10</v>
      </c>
      <c r="O19" s="91">
        <v>10</v>
      </c>
      <c r="P19" s="91">
        <v>10</v>
      </c>
      <c r="Q19" s="91">
        <v>10</v>
      </c>
      <c r="R19" s="91">
        <v>10</v>
      </c>
      <c r="S19" s="91">
        <v>10</v>
      </c>
      <c r="T19" s="91">
        <v>10</v>
      </c>
      <c r="U19" s="91">
        <v>10</v>
      </c>
      <c r="V19" s="91">
        <v>10</v>
      </c>
      <c r="W19" s="91">
        <v>23</v>
      </c>
    </row>
  </sheetData>
  <mergeCells count="6">
    <mergeCell ref="A11:A13"/>
    <mergeCell ref="E4:I4"/>
    <mergeCell ref="E5:I5"/>
    <mergeCell ref="E7:K7"/>
    <mergeCell ref="L7:L8"/>
    <mergeCell ref="L10:L13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K12" xr:uid="{E450990C-C38D-4572-BF77-BDB8A4B78402}">
      <formula1>900</formula1>
    </dataValidation>
    <dataValidation allowBlank="1" showInputMessage="1" showErrorMessage="1" prompt="Изменение значения по двойному щелчоку левой кнопки мыши" sqref="J12" xr:uid="{E5E8D832-19AF-4F5F-A90D-ABF331C20838}"/>
    <dataValidation type="decimal" allowBlank="1" showErrorMessage="1" errorTitle="Ошибка" error="Допускается ввод только неотрицательных чисел!" sqref="G10:K10" xr:uid="{072EB400-81F4-4957-A975-7B1E337BFCEB}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1.</vt:lpstr>
      <vt:lpstr>1.2</vt:lpstr>
      <vt:lpstr>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2024-05-07T11:04:32Z</dcterms:modified>
</cp:coreProperties>
</file>