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defaultThemeVersion="124226"/>
  <xr:revisionPtr revIDLastSave="0" documentId="13_ncr:1_{CFF0388A-F6DD-42CE-A726-2A7D60060CC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Форма 1" sheetId="3" r:id="rId1"/>
    <sheet name="1.2." sheetId="2" r:id="rId2"/>
    <sheet name="1.3" sheetId="4" r:id="rId3"/>
  </sheets>
  <externalReferences>
    <externalReference r:id="rId4"/>
    <externalReference r:id="rId5"/>
  </externalReferences>
  <definedNames>
    <definedName name="inn">[1]Титульный!$F$36</definedName>
    <definedName name="kind_of_power_te_unit">[2]TEHSHEET!$J$11:$J$12</definedName>
    <definedName name="kpp">[1]Титульный!$F$37</definedName>
    <definedName name="List05_CS_Copy">'[1]Форма 1.0.1'!$N$7:$N$26</definedName>
    <definedName name="List05_VD_Copy">'[1]Форма 1.0.1'!$O$7:$O$26</definedName>
    <definedName name="org">[2]Титульный!$F$31</definedName>
    <definedName name="ORG_INFO_NAME_FORM">[2]DATA_FORMS!$C$4</definedName>
    <definedName name="ORG_INFO_P_NOTE_MAIN">[2]DATA_NPA!$N$3</definedName>
    <definedName name="ORG_VD_NAME_FORM">[2]DATA_FORMS!$C$31</definedName>
    <definedName name="region_name">[1]Титульный!$F$7</definedName>
    <definedName name="TEMPLATE_SPHERE">[2]TEHSHEET!$E$36</definedName>
    <definedName name="TEMPLATE_SPHERE_RUS">[2]TEHSHEET!$F$36</definedName>
    <definedName name="TEMPLATE_SPHERE_RUS_2">[2]TEHSHEET!$G$36</definedName>
    <definedName name="TITLE_DIFFERENTIATION_TYPE">[2]Титульный!$F$41</definedName>
    <definedName name="VD_ID_LIST">[2]REESTR_VED!$A$2:$A$8</definedName>
    <definedName name="VD_NAME_LIST">[2]REESTR_VED!$B$2:$B$8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E15" i="2"/>
  <c r="F14" i="2"/>
  <c r="F13" i="2"/>
  <c r="F12" i="2"/>
  <c r="F8" i="2"/>
  <c r="E8" i="2"/>
  <c r="D5" i="2"/>
  <c r="D4" i="2"/>
  <c r="G16" i="4"/>
  <c r="E5" i="4"/>
  <c r="D54" i="3"/>
  <c r="D53" i="3"/>
  <c r="G51" i="3"/>
  <c r="E46" i="3"/>
  <c r="G45" i="3"/>
  <c r="E44" i="3"/>
  <c r="G43" i="3"/>
  <c r="E43" i="3"/>
  <c r="G39" i="3"/>
  <c r="E39" i="3"/>
  <c r="E38" i="3"/>
  <c r="E37" i="3"/>
  <c r="G36" i="3"/>
  <c r="E36" i="3"/>
  <c r="G35" i="3"/>
  <c r="E35" i="3"/>
  <c r="D35" i="3"/>
  <c r="G34" i="3"/>
  <c r="E34" i="3"/>
  <c r="D34" i="3"/>
  <c r="E33" i="3"/>
  <c r="D33" i="3"/>
  <c r="D37" i="3" s="1"/>
  <c r="D38" i="3" s="1"/>
  <c r="D39" i="3" s="1"/>
  <c r="A33" i="3"/>
  <c r="G29" i="3"/>
  <c r="G28" i="3"/>
  <c r="G27" i="3"/>
  <c r="D22" i="3"/>
  <c r="D21" i="3"/>
  <c r="D20" i="3"/>
  <c r="D19" i="3"/>
  <c r="D23" i="3" s="1"/>
  <c r="E18" i="3"/>
  <c r="G17" i="3"/>
  <c r="E17" i="3"/>
  <c r="G16" i="3"/>
  <c r="E16" i="3"/>
  <c r="F15" i="3"/>
  <c r="F14" i="3"/>
  <c r="G13" i="3"/>
  <c r="E13" i="3"/>
  <c r="E12" i="3"/>
  <c r="F11" i="3"/>
  <c r="D5" i="3"/>
  <c r="D4" i="3"/>
  <c r="D41" i="3" l="1"/>
  <c r="D40" i="3"/>
  <c r="D43" i="3"/>
  <c r="D44" i="3" s="1"/>
  <c r="D45" i="3" s="1"/>
  <c r="D36" i="3"/>
  <c r="D46" i="3" l="1"/>
  <c r="D51" i="3"/>
  <c r="D49" i="3"/>
  <c r="D48" i="3"/>
  <c r="D47" i="3"/>
</calcChain>
</file>

<file path=xl/sharedStrings.xml><?xml version="1.0" encoding="utf-8"?>
<sst xmlns="http://schemas.openxmlformats.org/spreadsheetml/2006/main" count="189" uniqueCount="134">
  <si>
    <t>Параметры формы</t>
  </si>
  <si>
    <t>№ п/п</t>
  </si>
  <si>
    <t>1</t>
  </si>
  <si>
    <t>2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</si>
  <si>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</si>
  <si>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</si>
  <si>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</si>
  <si>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0</t>
  </si>
  <si>
    <t>Flag_Col_Size</t>
  </si>
  <si>
    <t>BLOCK_MAIN_INFO_OBJECT_HEAT</t>
  </si>
  <si>
    <t>BLOCK_MAIN_INFO_OBJECT_VOTV</t>
  </si>
  <si>
    <t>BLOCK_MAIN_INFO_OBJECT_COLDVSNA</t>
  </si>
  <si>
    <t>D:T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</si>
  <si>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</si>
  <si>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</si>
  <si>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Теплоэлектростанции</t>
  </si>
  <si>
    <t>Тепловые станции</t>
  </si>
  <si>
    <t>Котельные</t>
  </si>
  <si>
    <t>Количество центральных тепловых пунктов, шт.</t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</si>
  <si>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</si>
  <si>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</si>
  <si>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</si>
  <si>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Количество теплоэлектростанций, шт.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</si>
  <si>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</si>
  <si>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</si>
  <si>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</si>
  <si>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Количество тепловых станций, шт.</t>
  </si>
  <si>
    <t>Количество котельных, шт.</t>
  </si>
  <si>
    <t>Система холодного водоснабжения города Сургут</t>
  </si>
  <si>
    <t>×</t>
  </si>
  <si>
    <t>Система холодного водоснабжения поселка Лесной</t>
  </si>
  <si>
    <t>Фирменное наименование юридического лица (согласно уставу регулируемой организации)</t>
  </si>
  <si>
    <t>Flag_Row_Size</t>
  </si>
  <si>
    <t>Описание параметров формы</t>
  </si>
  <si>
    <t>Наименование параметра</t>
  </si>
  <si>
    <t>Информация</t>
  </si>
  <si>
    <t>Субъект Российской Федерации</t>
  </si>
  <si>
    <t>Указывается наименование субъекта Российской Федерации</t>
  </si>
  <si>
    <t>x</t>
  </si>
  <si>
    <t>Сургутское городское муниципальное унитарное предприятие "Городские тепловые сети"</t>
  </si>
  <si>
    <t>2.2</t>
  </si>
  <si>
    <t>идентификационный номер налогоплательщика (ИНН)</t>
  </si>
  <si>
    <t>Указывается идентификационный номер налогоплательщика.</t>
  </si>
  <si>
    <t>2.3</t>
  </si>
  <si>
    <t>код причины постановки на учет (КПП)</t>
  </si>
  <si>
    <t>Указывается код причины постановки на учет (при наличии).</t>
  </si>
  <si>
    <t>1028600587069</t>
  </si>
  <si>
    <t>3</t>
  </si>
  <si>
    <t>4</t>
  </si>
  <si>
    <t>Инспекция Федеральной налоговой службы по городу Сургуту ХМАО - Югры</t>
  </si>
  <si>
    <t>5.1</t>
  </si>
  <si>
    <t>Сведения о присвоении статуса единой теплоснабжающей организации:</t>
  </si>
  <si>
    <t>Информация в строках 5.x.1 - 5.x.4 указывается только едиными теплоснабжающими организациями.</t>
  </si>
  <si>
    <t>наименование органа, принявшего решение о присвоении статуса единой теплоснабжающей организации</t>
  </si>
  <si>
    <t/>
  </si>
  <si>
    <t>дата решения</t>
  </si>
  <si>
    <t>Дата принятия решения о присвоении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</si>
  <si>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</si>
  <si>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</si>
  <si>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</si>
  <si>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Добавить сведения</t>
  </si>
  <si>
    <t>Данные должностного лица, ответственного за размещение данных</t>
  </si>
  <si>
    <t>3.1</t>
  </si>
  <si>
    <t>фамилия, имя и отчество должностного лица</t>
  </si>
  <si>
    <t>3.1.1</t>
  </si>
  <si>
    <t>фамилия должностного лица</t>
  </si>
  <si>
    <t>3.1.2</t>
  </si>
  <si>
    <t>имя должностного лица</t>
  </si>
  <si>
    <t>3.1.3</t>
  </si>
  <si>
    <t>отчество должностного лица</t>
  </si>
  <si>
    <t>3.2</t>
  </si>
  <si>
    <t>должность</t>
  </si>
  <si>
    <t>3.3</t>
  </si>
  <si>
    <t>контактный телефон</t>
  </si>
  <si>
    <t>3.4</t>
  </si>
  <si>
    <t>адрес электронной почты</t>
  </si>
  <si>
    <t>Юркин</t>
  </si>
  <si>
    <t>Василий</t>
  </si>
  <si>
    <t>Николаевич</t>
  </si>
  <si>
    <t>628403, Тюменская область,  Ханты-Мансийский автономный округ – Югра, город Сургут, улица Маяковского, 15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</si>
  <si>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территория._x000D_
Данные указываются согласно наименованиям адресных объектов в ФГИС ЕИАС.</t>
  </si>
  <si>
    <t>Контактный телефон</t>
  </si>
  <si>
    <t>8 (3462) 52-43-11</t>
  </si>
  <si>
    <t>Добавить контактный телефон</t>
  </si>
  <si>
    <t xml:space="preserve">  www.surgutgts.ru</t>
  </si>
  <si>
    <t xml:space="preserve">   gts@surgutgts.ru</t>
  </si>
  <si>
    <t>Указывается при наличии</t>
  </si>
  <si>
    <t>Режим работы</t>
  </si>
  <si>
    <t>с 08:00 до 17:12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</si>
  <si>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</si>
  <si>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режим работы абонентских отделов</t>
  </si>
  <si>
    <t>с 09:00 до 17:12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</si>
  <si>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</si>
  <si>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режим работы сбытовых подразделений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</si>
  <si>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</si>
  <si>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режим работы диспетчерских служб</t>
  </si>
  <si>
    <t>с 00:00 до 23:59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</si>
  <si>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</t>
  </si>
  <si>
    <t>Добавить режим работы</t>
  </si>
  <si>
    <t>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</si>
  <si>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Наличие или отсутствие утвержденной в установленном порядке инвестиционной программы</t>
  </si>
  <si>
    <t>нет</t>
  </si>
  <si>
    <t>МР</t>
  </si>
  <si>
    <t>МО</t>
  </si>
  <si>
    <t>ОКТМО</t>
  </si>
  <si>
    <t>Информация об отсутствии сети "Интернет" &lt;1&gt;</t>
  </si>
  <si>
    <t>Муниципальный район</t>
  </si>
  <si>
    <t>Муниципальное образование</t>
  </si>
  <si>
    <t>Отсутствует доступ к сети "Интернет"</t>
  </si>
  <si>
    <t>Ссылка на документ</t>
  </si>
  <si>
    <t>В случае отсутствия доступа к сети "Интернет" на территории выбранного муниципального образования в колонке "Отсутствует доступ к сети "Интернет" указывается "Да"._x000D_
В колонке "Ссылка на документ" указывается материал в виде ссылки на документ, подтверждающий отсутствие сети "Интернет" на территории выбранного муниципального образования, предварительно загруженный в хранилище данных ФГИС ЕИАС._x000D_
В случае отсутствия доступа к сети "Интернет"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</si>
  <si>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75</t>
  </si>
  <si>
    <t>Сургут</t>
  </si>
  <si>
    <t>71876000</t>
  </si>
  <si>
    <t>Омский муниципальный район</t>
  </si>
  <si>
    <t>Ачаирское сельское поселение</t>
  </si>
  <si>
    <t>52644404</t>
  </si>
  <si>
    <t>Ачаирское сельское поселение (52644404)</t>
  </si>
  <si>
    <t>Добавить МО</t>
  </si>
  <si>
    <t>BLOCK_MAIN_INFO_OBJECT_HOTVSNA</t>
  </si>
  <si>
    <t>Протяженность сетей горячего водоснабжения (в однотрубном исчислении), км</t>
  </si>
  <si>
    <t>Значения протяженности сетей, показателей в блоках "Теплоэлектростанции", "Тепловые станции", "Котельные" (за исключением колонки "Единицы измерения"), количества центральных тепловых пунктов указываются в виде целых и неотрицательных чисел._x000D_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0._x000D_
В колонке "Единицы измерения" в блоке "Теплоэлектростанции" выбирается одно из значений: кВт*ч или МВт._x000D_
В случае оказания услуг в нескольких системах теплоснабжения информация по каждой из них указывается в отдельной строке.</t>
  </si>
  <si>
    <t>Значения протяженности сетей, количества насосных станций, количества очистных сооружений указываются в виде целых и  неотрицательных чисел._x000D_
В случае отсутствия канализационных сетей, насосных станций, очистных сооружений в соответствующей колонке указывается значение 0._x000D_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строке._x000D_
В случае осуществления регулируемых видов деятельности с использованием одной централизованной системы водоотведения на территории нескольких субъектов Российской Федерации значение показателя указывается в целом по данной централизованной системе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</si>
  <si>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чисел._x000D_
В случае отсутствия водопроводных сетей, скважин, подкачивающих станций в соответствующей колонке указывается значение 0._x000D_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строке._x000D_
В случае осуществления регулируемых видов деятельности с использованием одной централизованной системы холодного водоснабжения на территории нескольких субъектов Российской Федерации значение показателя указывается в целом по данной централизованной системе.</t>
  </si>
  <si>
    <t>Значения протяженности сетей, количества центральных тепловых пунктов указываются в виде целых и неотрицательных чисел._x000D_
В случае отсутствия водопроводных сетей, центральных тепловых пунктов в соответствующей колонке указывается значение 0._x000D_
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строке.</t>
  </si>
  <si>
    <t>n</t>
  </si>
  <si>
    <t>"4189672"</t>
  </si>
  <si>
    <t>Система холодного водоснабжения поселка Барсово</t>
  </si>
  <si>
    <t>"4189677"</t>
  </si>
  <si>
    <t>76</t>
  </si>
  <si>
    <t>Сургутский муниципальный район</t>
  </si>
  <si>
    <t>Барсово</t>
  </si>
  <si>
    <t>71826153</t>
  </si>
  <si>
    <t>"4189671"; "4189672"; "4189674"; "4189677"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</si>
</sst>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7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rgb="FF000080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rgb="FF000080"/>
      <name val="Tahoma"/>
      <family val="2"/>
      <charset val="204"/>
    </font>
    <font>
      <sz val="11"/>
      <color rgb="FFBCBCBC"/>
      <name val="Wingdings 2"/>
      <family val="1"/>
      <charset val="2"/>
    </font>
    <font>
      <sz val="1"/>
      <color theme="0"/>
      <name val="Tahoma"/>
      <family val="2"/>
      <charset val="204"/>
    </font>
    <font>
      <sz val="3"/>
      <color rgb="FF000000"/>
      <name val="Tahoma"/>
      <family val="2"/>
      <charset val="204"/>
    </font>
    <font>
      <b/>
      <sz val="9"/>
      <color rgb="FF0070C0"/>
      <name val="Tahoma"/>
      <family val="2"/>
      <charset val="204"/>
    </font>
    <font>
      <b/>
      <sz val="3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18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u/>
      <sz val="9"/>
      <color theme="10"/>
      <name val="Tahoma"/>
      <family val="2"/>
      <charset val="204"/>
    </font>
    <font>
      <sz val="8"/>
      <name val="Tahoma"/>
      <family val="2"/>
      <charset val="204"/>
    </font>
    <font>
      <sz val="9"/>
      <color rgb="FF0066CC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name val="Tahoma"/>
      <family val="2"/>
      <charset val="204"/>
    </font>
    <font>
      <sz val="11"/>
      <color rgb="FFBCBCBC"/>
      <name val="Wingdings 2"/>
      <family val="1"/>
      <charset val="2"/>
    </font>
    <font>
      <sz val="11"/>
      <name val="Wingdings 2"/>
      <family val="1"/>
      <charset val="2"/>
    </font>
    <font>
      <sz val="1"/>
      <color theme="0"/>
      <name val="Tahoma"/>
      <family val="2"/>
      <charset val="204"/>
    </font>
    <font>
      <sz val="10"/>
      <name val="Tahoma"/>
      <family val="2"/>
      <charset val="204"/>
    </font>
    <font>
      <sz val="18"/>
      <name val="Tahoma"/>
      <family val="2"/>
      <charset val="204"/>
    </font>
    <font>
      <sz val="3"/>
      <color rgb="FFFFFFFF"/>
      <name val="Tahoma"/>
      <family val="2"/>
      <charset val="204"/>
    </font>
    <font>
      <sz val="3"/>
      <name val="Tahoma"/>
      <family val="2"/>
      <charset val="204"/>
    </font>
    <font>
      <sz val="3"/>
      <color rgb="FFBCBCBC"/>
      <name val="Tahoma"/>
      <family val="2"/>
      <charset val="204"/>
    </font>
    <font>
      <b/>
      <sz val="9"/>
      <color rgb="FF000080"/>
      <name val="Tahoma"/>
      <family val="2"/>
      <charset val="204"/>
    </font>
    <font>
      <sz val="9"/>
      <color rgb="FFBCBCBC"/>
      <name val="Tahoma"/>
      <family val="2"/>
      <charset val="204"/>
    </font>
    <font>
      <b/>
      <sz val="9"/>
      <name val="Tahoma"/>
      <family val="2"/>
      <charset val="204"/>
    </font>
    <font>
      <sz val="9"/>
      <color rgb="FF000080"/>
      <name val="Tahoma"/>
      <family val="2"/>
      <charset val="204"/>
    </font>
    <font>
      <sz val="12"/>
      <name val="Marlett"/>
      <charset val="2"/>
    </font>
    <font>
      <u/>
      <sz val="9"/>
      <color rgb="FF333399"/>
      <name val="Tahoma"/>
      <family val="2"/>
      <charset val="204"/>
    </font>
    <font>
      <sz val="9"/>
      <color rgb="FF333399"/>
      <name val="Tahoma"/>
      <family val="2"/>
      <charset val="204"/>
    </font>
    <font>
      <sz val="8"/>
      <name val="Tahoma"/>
      <family val="2"/>
      <charset val="204"/>
    </font>
    <font>
      <sz val="9"/>
      <color rgb="FFFFFFFF"/>
      <name val="Tahoma"/>
    </font>
    <font>
      <sz val="9"/>
      <name val="Tahoma"/>
    </font>
    <font>
      <sz val="11"/>
      <color rgb="FFBCBCBC"/>
      <name val="Wingdings 2"/>
    </font>
    <font>
      <sz val="9"/>
      <color theme="0"/>
      <name val="Tahoma"/>
    </font>
    <font>
      <sz val="11"/>
      <name val="Wingdings 2"/>
    </font>
    <font>
      <sz val="1"/>
      <color theme="0"/>
      <name val="Tahoma"/>
    </font>
    <font>
      <sz val="3"/>
      <color theme="0"/>
      <name val="Tahoma"/>
    </font>
    <font>
      <sz val="10"/>
      <name val="Tahoma"/>
    </font>
    <font>
      <sz val="18"/>
      <name val="Tahoma"/>
    </font>
    <font>
      <sz val="3"/>
      <color rgb="FFFFFFFF"/>
      <name val="Tahoma"/>
    </font>
    <font>
      <sz val="3"/>
      <name val="Tahoma"/>
    </font>
    <font>
      <sz val="3"/>
      <color rgb="FFBCBCBC"/>
      <name val="Tahoma"/>
    </font>
    <font>
      <b/>
      <sz val="9"/>
      <color rgb="FF000080"/>
      <name val="Tahoma"/>
    </font>
    <font>
      <sz val="9"/>
      <color rgb="FFBCBCBC"/>
      <name val="Tahoma"/>
    </font>
    <font>
      <sz val="1"/>
      <name val="Tahoma"/>
    </font>
    <font>
      <sz val="1"/>
      <color rgb="FFBCBCBC"/>
      <name val="Tahoma"/>
    </font>
    <font>
      <b/>
      <sz val="9"/>
      <name val="Tahoma"/>
    </font>
    <font>
      <sz val="9"/>
      <color rgb="FF000080"/>
      <name val="Tahoma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</patternFill>
    </fill>
    <fill>
      <patternFill patternType="solid">
        <fgColor rgb="FFE3FAFD"/>
      </patternFill>
    </fill>
    <fill>
      <patternFill patternType="lightDown">
        <fgColor rgb="FFC0C0C0"/>
      </patternFill>
    </fill>
    <fill>
      <patternFill patternType="solid">
        <fgColor rgb="FFFFFFC0"/>
      </patternFill>
    </fill>
    <fill>
      <patternFill patternType="solid">
        <fgColor rgb="FFB7E4FF"/>
      </patternFill>
    </fill>
    <fill>
      <patternFill patternType="solid">
        <fgColor rgb="FFD7EAD3"/>
      </patternFill>
    </fill>
  </fills>
  <borders count="1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5">
    <xf numFmtId="0" fontId="0" fillId="0" borderId="0"/>
    <xf numFmtId="0" fontId="2" fillId="2" borderId="1" applyNumberFormat="0" applyFont="0" applyFill="0" applyAlignment="0" applyProtection="0">
      <alignment horizontal="center" vertical="center" wrapText="1"/>
    </xf>
    <xf numFmtId="0" fontId="3" fillId="0" borderId="0" applyBorder="0">
      <alignment horizontal="center" vertical="center" wrapText="1"/>
    </xf>
    <xf numFmtId="0" fontId="2" fillId="0" borderId="2" applyBorder="0">
      <alignment horizontal="center" vertical="center" wrapText="1"/>
    </xf>
    <xf numFmtId="4" fontId="1" fillId="3" borderId="3" applyBorder="0">
      <alignment horizontal="right"/>
    </xf>
  </cellStyleXfs>
  <cellXfs count="219">
    <xf numFmtId="0" fontId="0" fillId="0" borderId="0" xfId="0"/>
    <xf numFmtId="49" fontId="0" fillId="0" borderId="0" xfId="0" applyNumberFormat="1" applyAlignment="1">
      <alignment vertical="top"/>
    </xf>
    <xf numFmtId="0" fontId="4" fillId="4" borderId="0" xfId="0" applyFont="1" applyFill="1" applyAlignment="1">
      <alignment horizontal="right" vertical="center"/>
    </xf>
    <xf numFmtId="49" fontId="0" fillId="5" borderId="7" xfId="0" applyNumberForma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7" xfId="0" applyNumberFormat="1" applyBorder="1" applyAlignment="1">
      <alignment horizontal="center" vertical="center" wrapText="1"/>
    </xf>
    <xf numFmtId="4" fontId="0" fillId="5" borderId="7" xfId="0" applyNumberFormat="1" applyFill="1" applyBorder="1" applyAlignment="1" applyProtection="1">
      <alignment horizontal="right" vertical="center" wrapText="1"/>
      <protection locked="0"/>
    </xf>
    <xf numFmtId="3" fontId="0" fillId="5" borderId="7" xfId="0" applyNumberFormat="1" applyFill="1" applyBorder="1" applyAlignment="1" applyProtection="1">
      <alignment horizontal="right" vertical="center" wrapText="1"/>
      <protection locked="0"/>
    </xf>
    <xf numFmtId="4" fontId="0" fillId="5" borderId="10" xfId="0" applyNumberFormat="1" applyFill="1" applyBorder="1" applyAlignment="1" applyProtection="1">
      <alignment horizontal="right" vertical="center" wrapText="1"/>
      <protection locked="0"/>
    </xf>
    <xf numFmtId="0" fontId="0" fillId="7" borderId="7" xfId="0" applyFill="1" applyBorder="1" applyAlignment="1" applyProtection="1">
      <alignment horizontal="right" vertical="center" wrapText="1"/>
      <protection locked="0"/>
    </xf>
    <xf numFmtId="3" fontId="0" fillId="0" borderId="10" xfId="0" applyNumberForma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4" borderId="0" xfId="0" applyFont="1" applyFill="1"/>
    <xf numFmtId="0" fontId="8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13" fillId="4" borderId="0" xfId="0" applyFont="1" applyFill="1"/>
    <xf numFmtId="49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0" fillId="4" borderId="7" xfId="0" applyFill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164" fontId="0" fillId="5" borderId="7" xfId="0" applyNumberForma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Alignment="1">
      <alignment vertical="center" wrapText="1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left" vertical="center" wrapText="1" indent="2"/>
    </xf>
    <xf numFmtId="49" fontId="0" fillId="0" borderId="7" xfId="0" applyNumberFormat="1" applyBorder="1" applyAlignment="1">
      <alignment horizontal="left" vertical="center" wrapText="1"/>
    </xf>
    <xf numFmtId="164" fontId="0" fillId="0" borderId="7" xfId="0" applyNumberFormat="1" applyBorder="1" applyAlignment="1">
      <alignment horizontal="left" vertical="center" wrapText="1" indent="1"/>
    </xf>
    <xf numFmtId="49" fontId="1" fillId="4" borderId="0" xfId="0" applyNumberFormat="1" applyFont="1" applyFill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horizontal="center"/>
    </xf>
    <xf numFmtId="49" fontId="6" fillId="6" borderId="9" xfId="0" applyNumberFormat="1" applyFont="1" applyFill="1" applyBorder="1" applyAlignment="1">
      <alignment horizontal="left" vertical="center" indent="1"/>
    </xf>
    <xf numFmtId="0" fontId="4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 indent="1"/>
    </xf>
    <xf numFmtId="0" fontId="8" fillId="4" borderId="7" xfId="0" applyFont="1" applyFill="1" applyBorder="1" applyAlignment="1">
      <alignment horizontal="left" vertical="center" wrapText="1" indent="2"/>
    </xf>
    <xf numFmtId="49" fontId="8" fillId="0" borderId="7" xfId="0" applyNumberFormat="1" applyFont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49" fontId="0" fillId="7" borderId="7" xfId="0" applyNumberFormat="1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 indent="1"/>
    </xf>
    <xf numFmtId="49" fontId="0" fillId="5" borderId="7" xfId="0" applyNumberFormat="1" applyFill="1" applyBorder="1" applyAlignment="1" applyProtection="1">
      <alignment horizontal="left" vertical="center" wrapText="1" indent="1"/>
      <protection locked="0"/>
    </xf>
    <xf numFmtId="49" fontId="1" fillId="5" borderId="8" xfId="0" applyNumberFormat="1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/>
    <xf numFmtId="49" fontId="15" fillId="5" borderId="7" xfId="0" quotePrefix="1" applyNumberFormat="1" applyFont="1" applyFill="1" applyBorder="1" applyAlignment="1" applyProtection="1">
      <alignment horizontal="left" vertical="center" wrapText="1"/>
      <protection locked="0"/>
    </xf>
    <xf numFmtId="49" fontId="15" fillId="7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8" borderId="7" xfId="0" applyNumberFormat="1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 indent="1"/>
    </xf>
    <xf numFmtId="49" fontId="1" fillId="8" borderId="8" xfId="0" applyNumberFormat="1" applyFont="1" applyFill="1" applyBorder="1" applyAlignment="1">
      <alignment horizontal="left" vertical="center" wrapText="1"/>
    </xf>
    <xf numFmtId="0" fontId="0" fillId="4" borderId="7" xfId="0" applyFill="1" applyBorder="1" applyAlignment="1">
      <alignment vertical="top" wrapText="1"/>
    </xf>
    <xf numFmtId="49" fontId="1" fillId="4" borderId="0" xfId="0" applyNumberFormat="1" applyFont="1" applyFill="1" applyAlignment="1">
      <alignment horizontal="center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11" xfId="0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4" borderId="0" xfId="0" applyFont="1" applyFill="1"/>
    <xf numFmtId="0" fontId="18" fillId="4" borderId="0" xfId="0" applyFont="1" applyFill="1" applyAlignment="1">
      <alignment horizontal="center"/>
    </xf>
    <xf numFmtId="0" fontId="18" fillId="4" borderId="0" xfId="0" applyFont="1" applyFill="1"/>
    <xf numFmtId="0" fontId="19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top"/>
    </xf>
    <xf numFmtId="0" fontId="20" fillId="4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4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0" fillId="4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left" vertical="center" wrapText="1" indent="1"/>
    </xf>
    <xf numFmtId="0" fontId="31" fillId="4" borderId="0" xfId="0" applyFont="1" applyFill="1" applyAlignment="1">
      <alignment horizontal="right" vertical="center"/>
    </xf>
    <xf numFmtId="0" fontId="32" fillId="4" borderId="0" xfId="0" applyFont="1" applyFill="1" applyAlignment="1">
      <alignment horizontal="center" vertical="center" wrapText="1"/>
    </xf>
    <xf numFmtId="49" fontId="0" fillId="0" borderId="7" xfId="0" applyNumberFormat="1" applyBorder="1" applyAlignment="1">
      <alignment vertical="top" wrapText="1"/>
    </xf>
    <xf numFmtId="49" fontId="33" fillId="6" borderId="8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9" fillId="4" borderId="0" xfId="0" applyFont="1" applyFill="1" applyAlignment="1">
      <alignment vertical="center" wrapText="1"/>
    </xf>
    <xf numFmtId="0" fontId="29" fillId="4" borderId="0" xfId="0" applyFont="1" applyFill="1" applyAlignment="1">
      <alignment horizontal="right" vertical="center"/>
    </xf>
    <xf numFmtId="0" fontId="29" fillId="4" borderId="0" xfId="0" applyFont="1" applyFill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4" fontId="29" fillId="0" borderId="0" xfId="0" applyNumberFormat="1" applyFont="1" applyAlignment="1">
      <alignment horizontal="right" vertical="center" wrapText="1"/>
    </xf>
    <xf numFmtId="0" fontId="22" fillId="4" borderId="7" xfId="0" applyFont="1" applyFill="1" applyBorder="1" applyAlignment="1">
      <alignment horizontal="center" vertical="center" wrapText="1"/>
    </xf>
    <xf numFmtId="49" fontId="32" fillId="4" borderId="9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left" vertical="center" wrapText="1"/>
    </xf>
    <xf numFmtId="49" fontId="22" fillId="0" borderId="0" xfId="0" applyNumberFormat="1" applyFont="1" applyAlignment="1">
      <alignment vertical="top"/>
    </xf>
    <xf numFmtId="0" fontId="23" fillId="4" borderId="15" xfId="0" applyFont="1" applyFill="1" applyBorder="1" applyAlignment="1">
      <alignment vertical="top" wrapText="1"/>
    </xf>
    <xf numFmtId="14" fontId="22" fillId="6" borderId="9" xfId="0" applyNumberFormat="1" applyFont="1" applyFill="1" applyBorder="1" applyAlignment="1">
      <alignment horizontal="center" vertical="center" wrapText="1"/>
    </xf>
    <xf numFmtId="49" fontId="22" fillId="6" borderId="9" xfId="0" applyNumberFormat="1" applyFont="1" applyFill="1" applyBorder="1" applyAlignment="1">
      <alignment horizontal="center" vertical="center" wrapText="1"/>
    </xf>
    <xf numFmtId="14" fontId="35" fillId="6" borderId="9" xfId="0" applyNumberFormat="1" applyFont="1" applyFill="1" applyBorder="1" applyAlignment="1">
      <alignment horizontal="center" vertical="center" wrapText="1"/>
    </xf>
    <xf numFmtId="49" fontId="36" fillId="6" borderId="10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9" fontId="25" fillId="0" borderId="0" xfId="0" applyNumberFormat="1" applyFont="1" applyAlignment="1">
      <alignment horizontal="left" vertical="center" wrapText="1"/>
    </xf>
    <xf numFmtId="0" fontId="23" fillId="4" borderId="0" xfId="0" applyFont="1" applyFill="1" applyAlignment="1">
      <alignment vertical="top" wrapText="1"/>
    </xf>
    <xf numFmtId="0" fontId="25" fillId="4" borderId="11" xfId="0" applyFont="1" applyFill="1" applyBorder="1" applyAlignment="1">
      <alignment horizontal="center" vertical="center" wrapText="1"/>
    </xf>
    <xf numFmtId="14" fontId="22" fillId="8" borderId="11" xfId="0" applyNumberFormat="1" applyFont="1" applyFill="1" applyBorder="1" applyAlignment="1">
      <alignment horizontal="left" vertical="center" wrapText="1"/>
    </xf>
    <xf numFmtId="14" fontId="22" fillId="8" borderId="11" xfId="0" applyNumberFormat="1" applyFont="1" applyFill="1" applyBorder="1" applyAlignment="1">
      <alignment horizontal="left" vertical="center" wrapText="1" indent="1"/>
    </xf>
    <xf numFmtId="49" fontId="22" fillId="9" borderId="11" xfId="0" applyNumberFormat="1" applyFont="1" applyFill="1" applyBorder="1" applyAlignment="1">
      <alignment horizontal="center" vertical="center" wrapText="1"/>
    </xf>
    <xf numFmtId="14" fontId="22" fillId="8" borderId="7" xfId="0" applyNumberFormat="1" applyFont="1" applyFill="1" applyBorder="1" applyAlignment="1">
      <alignment horizontal="center" vertical="center" wrapText="1"/>
    </xf>
    <xf numFmtId="49" fontId="36" fillId="4" borderId="7" xfId="0" applyNumberFormat="1" applyFont="1" applyFill="1" applyBorder="1" applyAlignment="1">
      <alignment horizontal="left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14" fontId="22" fillId="8" borderId="12" xfId="0" applyNumberFormat="1" applyFont="1" applyFill="1" applyBorder="1" applyAlignment="1">
      <alignment horizontal="left" vertical="center" wrapText="1"/>
    </xf>
    <xf numFmtId="49" fontId="37" fillId="4" borderId="7" xfId="0" applyNumberFormat="1" applyFont="1" applyFill="1" applyBorder="1" applyAlignment="1">
      <alignment horizontal="left" vertical="center" wrapText="1"/>
    </xf>
    <xf numFmtId="49" fontId="33" fillId="6" borderId="9" xfId="0" applyNumberFormat="1" applyFont="1" applyFill="1" applyBorder="1" applyAlignment="1">
      <alignment horizontal="center" vertical="center"/>
    </xf>
    <xf numFmtId="49" fontId="34" fillId="6" borderId="9" xfId="0" applyNumberFormat="1" applyFont="1" applyFill="1" applyBorder="1" applyAlignment="1">
      <alignment horizontal="left" vertical="center"/>
    </xf>
    <xf numFmtId="49" fontId="31" fillId="6" borderId="9" xfId="0" applyNumberFormat="1" applyFont="1" applyFill="1" applyBorder="1" applyAlignment="1">
      <alignment horizontal="left" vertical="center" indent="1"/>
    </xf>
    <xf numFmtId="49" fontId="31" fillId="6" borderId="10" xfId="0" applyNumberFormat="1" applyFont="1" applyFill="1" applyBorder="1" applyAlignment="1">
      <alignment horizontal="left" vertical="center" indent="1"/>
    </xf>
    <xf numFmtId="0" fontId="30" fillId="0" borderId="0" xfId="0" applyFont="1" applyAlignment="1">
      <alignment horizontal="center" vertical="center" wrapText="1"/>
    </xf>
    <xf numFmtId="0" fontId="38" fillId="0" borderId="0" xfId="0" applyFont="1" applyAlignment="1">
      <alignment vertical="top" wrapText="1"/>
    </xf>
    <xf numFmtId="0" fontId="22" fillId="0" borderId="0" xfId="0" applyFont="1" applyAlignment="1">
      <alignment horizontal="right" vertical="top" wrapText="1"/>
    </xf>
    <xf numFmtId="0" fontId="38" fillId="0" borderId="0" xfId="0" applyFont="1" applyAlignment="1">
      <alignment vertical="top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4" borderId="0" xfId="0" applyNumberFormat="1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6" fillId="0" borderId="0" xfId="0" applyFont="1" applyAlignment="1">
      <alignment horizontal="right" vertical="top" wrapText="1"/>
    </xf>
    <xf numFmtId="0" fontId="16" fillId="0" borderId="0" xfId="0" applyFont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center" wrapText="1" indent="1"/>
    </xf>
    <xf numFmtId="0" fontId="12" fillId="4" borderId="0" xfId="0" applyFont="1" applyFill="1" applyAlignment="1">
      <alignment horizontal="left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49" fontId="0" fillId="0" borderId="0" xfId="0" applyNumberFormat="1" applyAlignment="1">
      <alignment vertical="top"/>
    </xf>
    <xf numFmtId="0" fontId="0" fillId="0" borderId="11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 indent="1"/>
    </xf>
    <xf numFmtId="0" fontId="22" fillId="0" borderId="5" xfId="0" applyFont="1" applyBorder="1" applyAlignment="1">
      <alignment horizontal="left" vertical="center" wrapText="1" indent="1"/>
    </xf>
    <xf numFmtId="0" fontId="22" fillId="0" borderId="6" xfId="0" applyFont="1" applyBorder="1" applyAlignment="1">
      <alignment horizontal="left" vertical="center" wrapText="1" indent="1"/>
    </xf>
    <xf numFmtId="0" fontId="22" fillId="0" borderId="12" xfId="0" applyFont="1" applyBorder="1" applyAlignment="1">
      <alignment horizontal="left" vertical="center" wrapText="1" indent="1"/>
    </xf>
    <xf numFmtId="0" fontId="22" fillId="0" borderId="11" xfId="0" applyFont="1" applyBorder="1" applyAlignment="1">
      <alignment horizontal="left" vertical="center" wrapText="1" indent="1"/>
    </xf>
    <xf numFmtId="0" fontId="22" fillId="0" borderId="13" xfId="0" applyFont="1" applyBorder="1" applyAlignment="1">
      <alignment horizontal="left" vertical="center" wrapText="1" indent="1"/>
    </xf>
    <xf numFmtId="0" fontId="22" fillId="4" borderId="7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horizontal="right" vertical="center" wrapText="1"/>
    </xf>
    <xf numFmtId="0" fontId="41" fillId="4" borderId="0" xfId="0" applyFont="1" applyFill="1" applyAlignment="1">
      <alignment horizontal="center" vertical="center" wrapText="1"/>
    </xf>
    <xf numFmtId="0" fontId="40" fillId="0" borderId="4" xfId="0" applyFont="1" applyBorder="1" applyAlignment="1">
      <alignment horizontal="left" vertical="top" wrapText="1" indent="1"/>
    </xf>
    <xf numFmtId="0" fontId="40" fillId="0" borderId="5" xfId="0" applyFont="1" applyBorder="1" applyAlignment="1">
      <alignment horizontal="left" vertical="top" wrapText="1" indent="1"/>
    </xf>
    <xf numFmtId="0" fontId="40" fillId="0" borderId="6" xfId="0" applyFont="1" applyBorder="1" applyAlignment="1">
      <alignment horizontal="left" vertical="top" wrapText="1" indent="1"/>
    </xf>
    <xf numFmtId="0" fontId="46" fillId="0" borderId="0" xfId="0" applyFont="1" applyAlignment="1">
      <alignment horizontal="left" vertical="center" wrapText="1" indent="3"/>
    </xf>
    <xf numFmtId="0" fontId="46" fillId="0" borderId="0" xfId="0" applyFont="1" applyAlignment="1">
      <alignment horizontal="left" vertical="center" wrapText="1" inden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40" fillId="0" borderId="12" xfId="0" applyFont="1" applyBorder="1" applyAlignment="1">
      <alignment horizontal="left" vertical="center" wrapText="1" indent="1"/>
    </xf>
    <xf numFmtId="0" fontId="40" fillId="0" borderId="11" xfId="0" applyFont="1" applyBorder="1" applyAlignment="1">
      <alignment horizontal="left" vertical="center" wrapText="1" indent="1"/>
    </xf>
    <xf numFmtId="0" fontId="40" fillId="0" borderId="13" xfId="0" applyFont="1" applyBorder="1" applyAlignment="1">
      <alignment horizontal="left" vertical="center" wrapText="1" inden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vertical="center" wrapText="1"/>
    </xf>
    <xf numFmtId="0" fontId="50" fillId="4" borderId="0" xfId="0" applyFont="1" applyFill="1" applyAlignment="1">
      <alignment horizontal="center" vertical="center" wrapText="1"/>
    </xf>
    <xf numFmtId="0" fontId="49" fillId="0" borderId="0" xfId="0" applyFont="1" applyAlignment="1">
      <alignment horizontal="left" vertical="center" wrapText="1" indent="1"/>
    </xf>
    <xf numFmtId="0" fontId="51" fillId="4" borderId="0" xfId="0" applyFont="1" applyFill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40" fillId="0" borderId="7" xfId="0" applyFont="1" applyBorder="1" applyAlignment="1">
      <alignment horizontal="center" vertical="center" wrapText="1"/>
    </xf>
    <xf numFmtId="0" fontId="52" fillId="4" borderId="0" xfId="0" applyFont="1" applyFill="1" applyAlignment="1">
      <alignment horizontal="center" vertical="center" wrapText="1"/>
    </xf>
    <xf numFmtId="49" fontId="52" fillId="4" borderId="0" xfId="0" applyNumberFormat="1" applyFont="1" applyFill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53" fillId="0" borderId="0" xfId="0" applyFont="1" applyAlignment="1">
      <alignment vertical="center" wrapText="1"/>
    </xf>
    <xf numFmtId="0" fontId="54" fillId="4" borderId="0" xfId="0" applyFont="1" applyFill="1" applyAlignment="1">
      <alignment horizontal="center" vertical="center" wrapText="1"/>
    </xf>
    <xf numFmtId="49" fontId="53" fillId="0" borderId="5" xfId="0" applyNumberFormat="1" applyFont="1" applyBorder="1" applyAlignment="1">
      <alignment horizontal="left" vertical="center" wrapText="1"/>
    </xf>
    <xf numFmtId="49" fontId="53" fillId="0" borderId="7" xfId="0" applyNumberFormat="1" applyFont="1" applyBorder="1" applyAlignment="1">
      <alignment horizontal="left" vertical="center" wrapText="1"/>
    </xf>
    <xf numFmtId="0" fontId="40" fillId="8" borderId="8" xfId="0" applyFont="1" applyFill="1" applyBorder="1" applyAlignment="1">
      <alignment horizontal="left" vertical="center" wrapText="1"/>
    </xf>
    <xf numFmtId="49" fontId="52" fillId="4" borderId="7" xfId="0" applyNumberFormat="1" applyFont="1" applyFill="1" applyBorder="1" applyAlignment="1">
      <alignment horizontal="center" vertical="center" wrapText="1"/>
    </xf>
    <xf numFmtId="49" fontId="55" fillId="6" borderId="8" xfId="0" applyNumberFormat="1" applyFont="1" applyFill="1" applyBorder="1" applyAlignment="1">
      <alignment horizontal="center" vertical="center"/>
    </xf>
    <xf numFmtId="0" fontId="56" fillId="6" borderId="9" xfId="0" applyFont="1" applyFill="1" applyBorder="1" applyAlignment="1">
      <alignment vertical="center"/>
    </xf>
    <xf numFmtId="49" fontId="56" fillId="6" borderId="9" xfId="0" applyNumberFormat="1" applyFont="1" applyFill="1" applyBorder="1" applyAlignment="1">
      <alignment vertical="center"/>
    </xf>
    <xf numFmtId="49" fontId="51" fillId="6" borderId="9" xfId="0" applyNumberFormat="1" applyFont="1" applyFill="1" applyBorder="1" applyAlignment="1">
      <alignment vertical="center"/>
    </xf>
    <xf numFmtId="49" fontId="51" fillId="6" borderId="10" xfId="0" applyNumberFormat="1" applyFont="1" applyFill="1" applyBorder="1" applyAlignment="1">
      <alignment vertical="center"/>
    </xf>
  </cellXfs>
  <cellStyles count="5">
    <cellStyle name="Границы" xfId="1" xr:uid="{00000000-0005-0000-0000-000001000000}"/>
    <cellStyle name="Заголовок" xfId="2" xr:uid="{00000000-0005-0000-0000-000002000000}"/>
    <cellStyle name="ЗаголовокСтолбца" xfId="3" xr:uid="{00000000-0005-0000-0000-000003000000}"/>
    <cellStyle name="Значение" xfId="4" xr:uid="{00000000-0005-0000-0000-000004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5\&#1055;&#1083;&#1072;&#1085;&#1086;&#1074;&#1099;&#1081;2$\&#1045;&#1048;&#1040;&#1057;\2023\&#1054;&#1073;&#1097;&#1080;&#1077;%20&#1086;&#1090;&#1095;&#1077;&#1090;&#1099;\FAS.JKH.OPEN.INFO.ORG.HV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P108.OPEN.INFO.ORG.COLDVSNA.EIAS(v1.1.1)_&#1075;&#1086;&#1088;&#1086;&#1076;,%20&#1051;&#1077;&#1089;&#1085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2.1.1"/>
      <sheetName val="Форма 2.1.2"/>
      <sheetName val="Форма 2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  <sheetName val="FAS.JKH.OPEN.INFO.ORG.HVS"/>
    </sheetNames>
    <sheetDataSet>
      <sheetData sheetId="0"/>
      <sheetData sheetId="1"/>
      <sheetData sheetId="2">
        <row r="7">
          <cell r="F7"/>
        </row>
        <row r="36">
          <cell r="F36"/>
        </row>
        <row r="37">
          <cell r="F37"/>
        </row>
      </sheetData>
      <sheetData sheetId="3"/>
      <sheetData sheetId="4"/>
      <sheetData sheetId="5"/>
      <sheetData sheetId="6">
        <row r="7">
          <cell r="N7"/>
          <cell r="O7"/>
        </row>
        <row r="8">
          <cell r="N8"/>
          <cell r="O8"/>
        </row>
        <row r="9">
          <cell r="N9"/>
          <cell r="O9"/>
        </row>
        <row r="10">
          <cell r="N10"/>
          <cell r="O10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ТС. Т-ТЭ | &gt;=25МВт"/>
      <sheetName val="ТС. Т-ТЭ | ТСО"/>
      <sheetName val="ТС. Т-ТЭ | предел"/>
      <sheetName val="ТС. Т-ТЭ | индикат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ХВС. Т-пит"/>
      <sheetName val="ХВС. Т-тех"/>
      <sheetName val="ХВС. Т-транс"/>
      <sheetName val="ХВС. Т-подвоз"/>
      <sheetName val="ТС. Т-подкл(инд)"/>
      <sheetName val="ХВС. Т-подкл"/>
      <sheetName val="ВО. Т-во"/>
      <sheetName val="ВО. Т-транс"/>
      <sheetName val="ВО. Т-подкл"/>
      <sheetName val="ГВС. Т-гор.вода"/>
      <sheetName val="ГВС. Т-транс"/>
      <sheetName val="ГВС. Т-подкл"/>
      <sheetName val="Показатели ФХД"/>
      <sheetName val="Показатели ФХД &gt;20%"/>
      <sheetName val="Показатели ОТЭП"/>
      <sheetName val="Стандарты качества"/>
      <sheetName val="ТКО. Показатели ФХД"/>
      <sheetName val="ТКО. Транс. Показатели ФХД"/>
      <sheetName val="Показатели КНЭ"/>
      <sheetName val="Ограничения"/>
      <sheetName val="ИП"/>
      <sheetName val="ИП. Детализация"/>
      <sheetName val="ИП. Финансовый план"/>
      <sheetName val="ИП. КНЭ"/>
      <sheetName val="ТП"/>
      <sheetName val="Договоры"/>
      <sheetName val="Порядок ТП"/>
      <sheetName val="Предложение"/>
      <sheetName val="Сведения о закупках"/>
      <sheetName val="Потребительские характеристики"/>
      <sheetName val="TEHSHEET"/>
      <sheetName val="Орган регулирования"/>
      <sheetName val="Перечень организаций"/>
      <sheetName val="Дела об установлении тарифов"/>
      <sheetName val="Дела об утверждении ПУЦ"/>
      <sheetName val="Привлечение к ответственности"/>
      <sheetName val="ЭД"/>
      <sheetName val="Сведения об изменении"/>
      <sheetName val="Комментарии"/>
      <sheetName val="Проверка"/>
      <sheetName val="et_union_hor"/>
      <sheetName val="DATA_FORMS"/>
      <sheetName val="DATA_NPA"/>
      <sheetName val="Т-ТЭ | потр"/>
      <sheetName val="modMainProcedures"/>
      <sheetName val="modB_FHD"/>
      <sheetName val="modB_FHD20"/>
      <sheetName val="modB_KNE"/>
      <sheetName val="modIP_MAIN"/>
      <sheetName val="modIP_QRE"/>
      <sheetName val="modIP_DETAILED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 refreshError="1"/>
      <sheetData sheetId="1" refreshError="1">
        <row r="31">
          <cell r="F31" t="str">
            <v>СГ МУП "Городские тепловые сети"</v>
          </cell>
        </row>
        <row r="41">
          <cell r="F41" t="str">
            <v>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11">
          <cell r="J11" t="str">
            <v>кВт*ч</v>
          </cell>
        </row>
        <row r="12">
          <cell r="J12" t="str">
            <v>МВт</v>
          </cell>
        </row>
        <row r="36">
          <cell r="E36" t="str">
            <v>COLDVSNA</v>
          </cell>
          <cell r="F36" t="str">
            <v>холодного водоснабжения</v>
          </cell>
          <cell r="G36" t="str">
            <v>холодное водоснабжение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>
        <row r="4">
          <cell r="C4" t="str">
            <v>Форма 1. Информация об организации, осуществляющей холодное водоснабжение (общая информация)</v>
          </cell>
        </row>
        <row r="31">
          <cell r="C31" t="str">
            <v>Форма 1. Информация об организации, осуществляющей холодное водоснабжение (общая информация)</v>
          </cell>
        </row>
      </sheetData>
      <sheetData sheetId="62" refreshError="1">
        <row r="3">
          <cell r="N3" t="str">
            <v>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>
        <row r="2">
          <cell r="A2" t="str">
            <v>4189671</v>
          </cell>
          <cell r="B2" t="str">
            <v>Холодное водоснабжение. Питьевая вода</v>
          </cell>
        </row>
        <row r="3">
          <cell r="A3" t="str">
            <v>4189672</v>
          </cell>
          <cell r="B3" t="str">
            <v>Холодное водоснабжение. Техническая вода</v>
          </cell>
        </row>
        <row r="4">
          <cell r="A4" t="str">
            <v>4189673</v>
          </cell>
          <cell r="B4" t="str">
            <v>Холодное водоснабжение. Подвозная вода</v>
          </cell>
        </row>
        <row r="5">
          <cell r="A5" t="str">
            <v>4189674</v>
          </cell>
          <cell r="B5" t="str">
            <v>Транспортировка. Питьевая вода</v>
          </cell>
        </row>
        <row r="6">
          <cell r="A6" t="str">
            <v>4189675</v>
          </cell>
          <cell r="B6" t="str">
            <v>Транспортировка. Техническая вода</v>
          </cell>
        </row>
        <row r="7">
          <cell r="A7" t="str">
            <v>4189676</v>
          </cell>
          <cell r="B7" t="str">
            <v>Транспортировка. Подвозная вода</v>
          </cell>
        </row>
        <row r="8">
          <cell r="A8" t="str">
            <v>4189677</v>
          </cell>
          <cell r="B8" t="str">
            <v>Подключение (технологическое присоединение) к централизованной системе водоснабжения</v>
          </cell>
        </row>
      </sheetData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%20%20gts@surgutgts.ru" TargetMode="External"/><Relationship Id="rId1" Type="http://schemas.openxmlformats.org/officeDocument/2006/relationships/hyperlink" Target="%20www.surgutgt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5D4D-45A5-49A1-ADBA-A483B3A20116}">
  <dimension ref="A1:J60"/>
  <sheetViews>
    <sheetView topLeftCell="C3" workbookViewId="0">
      <selection activeCell="E44" sqref="E44"/>
    </sheetView>
  </sheetViews>
  <sheetFormatPr defaultColWidth="9.140625" defaultRowHeight="15"/>
  <cols>
    <col min="1" max="1" width="15" style="14" hidden="1" customWidth="1"/>
    <col min="2" max="2" width="15" style="15" hidden="1" customWidth="1"/>
    <col min="3" max="3" width="3" style="16" customWidth="1"/>
    <col min="4" max="4" width="6" style="17" customWidth="1"/>
    <col min="5" max="5" width="52" style="16" customWidth="1"/>
    <col min="6" max="6" width="48" style="16" customWidth="1"/>
    <col min="7" max="7" width="121" style="16" customWidth="1"/>
    <col min="8" max="8" width="8" style="16" customWidth="1"/>
    <col min="9" max="9" width="64" style="16" customWidth="1"/>
    <col min="10" max="10" width="9.140625" style="16"/>
    <col min="11" max="16384" width="9.140625" style="1"/>
  </cols>
  <sheetData>
    <row r="1" spans="1:10" ht="11.25" hidden="1" customHeight="1">
      <c r="A1" s="14" t="s">
        <v>31</v>
      </c>
      <c r="J1" s="16" t="s">
        <v>32</v>
      </c>
    </row>
    <row r="2" spans="1:10" ht="11.25" hidden="1" customHeight="1">
      <c r="J2" s="16">
        <v>0</v>
      </c>
    </row>
    <row r="3" spans="1:10" s="18" customFormat="1" ht="11.45" customHeight="1">
      <c r="A3" s="14"/>
      <c r="B3" s="15"/>
      <c r="D3" s="19"/>
      <c r="J3" s="18">
        <v>11</v>
      </c>
    </row>
    <row r="4" spans="1:10" ht="27.4" customHeight="1">
      <c r="D4" s="147" t="str">
        <f>ORG_INFO_NAME_FORM</f>
        <v>Форма 1. Информация об организации, осуществляющей холодное водоснабжение (общая информация)</v>
      </c>
      <c r="E4" s="148"/>
      <c r="F4" s="149"/>
      <c r="I4" s="20"/>
      <c r="J4" s="16">
        <v>26</v>
      </c>
    </row>
    <row r="5" spans="1:10" ht="18" customHeight="1">
      <c r="D5" s="150" t="str">
        <f>IF(org=0,"Не определено",org)</f>
        <v>СГ МУП "Городские тепловые сети"</v>
      </c>
      <c r="E5" s="150"/>
      <c r="F5" s="150"/>
      <c r="I5" s="20"/>
      <c r="J5" s="16">
        <v>17</v>
      </c>
    </row>
    <row r="6" spans="1:10" s="18" customFormat="1" ht="11.45" customHeight="1">
      <c r="A6" s="14"/>
      <c r="B6" s="15"/>
      <c r="D6" s="21"/>
      <c r="E6" s="21"/>
      <c r="F6" s="2"/>
      <c r="G6" s="21"/>
      <c r="J6" s="18">
        <v>11</v>
      </c>
    </row>
    <row r="7" spans="1:10" ht="11.25" hidden="1" customHeight="1">
      <c r="A7" s="22"/>
      <c r="B7" s="23"/>
      <c r="C7" s="22"/>
      <c r="D7" s="24"/>
      <c r="E7" s="151"/>
      <c r="F7" s="151"/>
      <c r="J7" s="16">
        <v>0</v>
      </c>
    </row>
    <row r="8" spans="1:10" ht="11.45" customHeight="1">
      <c r="A8" s="22"/>
      <c r="B8" s="23"/>
      <c r="C8" s="22"/>
      <c r="D8" s="152" t="s">
        <v>0</v>
      </c>
      <c r="E8" s="153"/>
      <c r="F8" s="153"/>
      <c r="G8" s="154" t="s">
        <v>33</v>
      </c>
      <c r="J8" s="16">
        <v>11</v>
      </c>
    </row>
    <row r="9" spans="1:10" ht="11.45" customHeight="1">
      <c r="A9" s="22"/>
      <c r="B9" s="23"/>
      <c r="C9" s="22"/>
      <c r="D9" s="25" t="s">
        <v>1</v>
      </c>
      <c r="E9" s="26" t="s">
        <v>34</v>
      </c>
      <c r="F9" s="26" t="s">
        <v>35</v>
      </c>
      <c r="G9" s="155"/>
      <c r="J9" s="16">
        <v>11</v>
      </c>
    </row>
    <row r="10" spans="1:10" ht="12" hidden="1" customHeight="1">
      <c r="A10" s="22"/>
      <c r="B10" s="23"/>
      <c r="C10" s="22"/>
      <c r="D10" s="27"/>
      <c r="E10" s="27"/>
      <c r="F10" s="27"/>
      <c r="G10" s="27"/>
      <c r="J10" s="16">
        <v>0</v>
      </c>
    </row>
    <row r="11" spans="1:10" ht="22.5" hidden="1" customHeight="1">
      <c r="A11" s="22"/>
      <c r="B11" s="23"/>
      <c r="C11" s="22"/>
      <c r="D11" s="28" t="s">
        <v>2</v>
      </c>
      <c r="E11" s="29" t="s">
        <v>36</v>
      </c>
      <c r="F11" s="30" t="str">
        <f>IF(region_name="","",region_name)</f>
        <v/>
      </c>
      <c r="G11" s="29" t="s">
        <v>37</v>
      </c>
      <c r="H11" s="31"/>
      <c r="J11" s="16">
        <v>0</v>
      </c>
    </row>
    <row r="12" spans="1:10" ht="22.5" hidden="1" customHeight="1">
      <c r="A12" s="22"/>
      <c r="B12" s="23"/>
      <c r="C12" s="22"/>
      <c r="D12" s="32" t="s">
        <v>2</v>
      </c>
      <c r="E12" s="33" t="str">
        <f>IF(TEMPLATE_SPHERE="TKO","Данные об организации (индивидуальном предпринимателе)","Данные о регулируемой организации"&amp;IF(TEMPLATE_SPHERE="HEAT",", о единой теплоснабжающей организации в ценовых зонах теплоснабжения, о теплоснабжающей организации в ценовых зонах теплоснабжения и теплосетевой организации в ценовых зонах теплоснабжения ",""))</f>
        <v>Данные о регулируемой организации</v>
      </c>
      <c r="F12" s="12" t="s">
        <v>38</v>
      </c>
      <c r="G12" s="34"/>
      <c r="H12" s="31"/>
      <c r="J12" s="16">
        <v>0</v>
      </c>
    </row>
    <row r="13" spans="1:10" ht="23.25" customHeight="1">
      <c r="A13" s="22"/>
      <c r="B13" s="23"/>
      <c r="C13" s="22"/>
      <c r="D13" s="32" t="s">
        <v>2</v>
      </c>
      <c r="E13" s="35" t="str">
        <f>"Наименование юридического лица"&amp;IF(TEMPLATE_SPHERE="TKO"," (индивидуального предпринимателя)","")</f>
        <v>Наименование юридического лица</v>
      </c>
      <c r="F13" s="3" t="s">
        <v>39</v>
      </c>
      <c r="G13" s="33" t="str">
        <f>"Наименование юридического лица"&amp;IF(TEMPLATE_SPHERE="HEAT"," (согласно уставу регулируемой организации)"," указывается согласно уставу "&amp;IF(TEMPLATE_SPHERE="TKO","организации. Наименование индивидуального предпринимателя указывается согласно сведениям из ЕГРИП.","регулируемой организации."))</f>
        <v>Наименование юридического лица указывается согласно уставу регулируемой организации.</v>
      </c>
      <c r="H13" s="31"/>
      <c r="J13" s="16">
        <v>22</v>
      </c>
    </row>
    <row r="14" spans="1:10" ht="22.5" hidden="1" customHeight="1">
      <c r="A14" s="22"/>
      <c r="B14" s="23"/>
      <c r="C14" s="22"/>
      <c r="D14" s="28" t="s">
        <v>40</v>
      </c>
      <c r="E14" s="36" t="s">
        <v>41</v>
      </c>
      <c r="F14" s="30" t="str">
        <f>IF(inn="","",inn)</f>
        <v/>
      </c>
      <c r="G14" s="29" t="s">
        <v>42</v>
      </c>
      <c r="H14" s="31"/>
      <c r="J14" s="16">
        <v>0</v>
      </c>
    </row>
    <row r="15" spans="1:10" ht="22.5" hidden="1" customHeight="1">
      <c r="A15" s="22"/>
      <c r="B15" s="23"/>
      <c r="C15" s="22"/>
      <c r="D15" s="28" t="s">
        <v>43</v>
      </c>
      <c r="E15" s="36" t="s">
        <v>44</v>
      </c>
      <c r="F15" s="30" t="str">
        <f>IF(kpp="","",kpp)</f>
        <v/>
      </c>
      <c r="G15" s="29" t="s">
        <v>45</v>
      </c>
      <c r="H15" s="31"/>
      <c r="J15" s="16">
        <v>0</v>
      </c>
    </row>
    <row r="16" spans="1:10" ht="39" customHeight="1">
      <c r="A16" s="22"/>
      <c r="B16" s="23"/>
      <c r="C16" s="22"/>
      <c r="D16" s="32" t="s">
        <v>3</v>
      </c>
      <c r="E16" s="35" t="str">
        <f>"Основной государственный регистрационный номер (ОГРН)"&amp;IF(TEMPLATE_SPHERE="TKO",""," (основной государственный регистрационный номер индивидуального предпринимателя (ОГРНИП)")</f>
        <v>Основной государственный регистрационный номер (ОГРН) (основной государственный регистрационный номер индивидуального предпринимателя (ОГРНИП)</v>
      </c>
      <c r="F16" s="3" t="s">
        <v>46</v>
      </c>
      <c r="G16" s="33" t="str">
        <f>"Указывается основной государственный регистрационный номер юридического лица"&amp;IF(TEMPLATE_SPHERE="TKO",""," (индивидуального предпринимателя)")&amp;"."</f>
        <v>Указывается основной государственный регистрационный номер юридического лица (индивидуального предпринимателя).</v>
      </c>
      <c r="H16" s="31"/>
      <c r="J16" s="16">
        <v>37</v>
      </c>
    </row>
    <row r="17" spans="1:10" ht="23.25" customHeight="1">
      <c r="A17" s="22"/>
      <c r="B17" s="23"/>
      <c r="C17" s="22"/>
      <c r="D17" s="32" t="s">
        <v>47</v>
      </c>
      <c r="E17" s="35" t="str">
        <f>"Дата присвоения ОГРН"&amp;IF(TEMPLATE_SPHERE="TKO",""," (ОГРНИП)")</f>
        <v>Дата присвоения ОГРН (ОГРНИП)</v>
      </c>
      <c r="F17" s="37">
        <v>36209</v>
      </c>
      <c r="G17" s="33" t="str">
        <f>"Дата присвоения ОГРН"&amp;IF(TEMPLATE_SPHERE="TKO",""," (ОГРНИП)")&amp;" указывается в виде «ДД.ММ.ГГГГ»."</f>
        <v>Дата присвоения ОГРН (ОГРНИП) указывается в виде «ДД.ММ.ГГГГ».</v>
      </c>
      <c r="H17" s="31"/>
      <c r="J17" s="16">
        <v>22</v>
      </c>
    </row>
    <row r="18" spans="1:10" ht="71.25" customHeight="1">
      <c r="A18" s="22"/>
      <c r="B18" s="23"/>
      <c r="C18" s="22"/>
      <c r="D18" s="32" t="s">
        <v>48</v>
      </c>
      <c r="E18" s="35" t="str">
        <f>"Наименование органа, принявшего решение о "&amp;IF(TEMPLATE_SPHERE="TKO","государственной регистрации организации ","регистрации в соответствии со свидетельством о государственной регистрации")&amp;" в качестве юридического лица (о государственной регистрации физического лица в качестве индивидуального предпринимателя)"</f>
        <v>Наименование органа, принявшего решение о регистрации в соответствии со свидетельством о государственной регистрации в качестве юридического лица (о государственной регистрации физического лица в качестве индивидуального предпринимателя)</v>
      </c>
      <c r="F18" s="3" t="s">
        <v>49</v>
      </c>
      <c r="G18" s="34"/>
      <c r="H18" s="31"/>
      <c r="J18" s="16">
        <v>68</v>
      </c>
    </row>
    <row r="19" spans="1:10" ht="22.5" hidden="1" customHeight="1">
      <c r="A19" s="140" t="s">
        <v>50</v>
      </c>
      <c r="B19" s="23"/>
      <c r="C19" s="141"/>
      <c r="D19" s="32" t="str">
        <f>A19</f>
        <v>5.1</v>
      </c>
      <c r="E19" s="35" t="s">
        <v>51</v>
      </c>
      <c r="F19" s="12" t="s">
        <v>38</v>
      </c>
      <c r="G19" s="33" t="s">
        <v>52</v>
      </c>
      <c r="H19" s="31"/>
      <c r="I19" s="38"/>
      <c r="J19" s="16">
        <v>0</v>
      </c>
    </row>
    <row r="20" spans="1:10" ht="24" hidden="1" customHeight="1">
      <c r="A20" s="140"/>
      <c r="B20" s="23"/>
      <c r="C20" s="141"/>
      <c r="D20" s="39" t="str">
        <f>D19&amp;".1"</f>
        <v>5.1.1</v>
      </c>
      <c r="E20" s="40" t="s">
        <v>53</v>
      </c>
      <c r="F20" s="41" t="s">
        <v>54</v>
      </c>
      <c r="G20" s="34"/>
      <c r="H20" s="31"/>
      <c r="I20" s="38"/>
      <c r="J20" s="16">
        <v>0</v>
      </c>
    </row>
    <row r="21" spans="1:10" ht="22.5" hidden="1" customHeight="1">
      <c r="A21" s="140"/>
      <c r="B21" s="23"/>
      <c r="C21" s="141"/>
      <c r="D21" s="39" t="str">
        <f>D19&amp;".2"</f>
        <v>5.1.2</v>
      </c>
      <c r="E21" s="40" t="s">
        <v>55</v>
      </c>
      <c r="F21" s="42" t="s">
        <v>54</v>
      </c>
      <c r="G21" s="33" t="s">
        <v>56</v>
      </c>
      <c r="H21" s="31"/>
      <c r="I21" s="38"/>
      <c r="J21" s="16">
        <v>0</v>
      </c>
    </row>
    <row r="22" spans="1:10" ht="22.5" hidden="1" customHeight="1">
      <c r="A22" s="140"/>
      <c r="B22" s="23"/>
      <c r="C22" s="141"/>
      <c r="D22" s="39" t="str">
        <f>D19&amp;".3"</f>
        <v>5.1.3</v>
      </c>
      <c r="E22" s="40" t="s">
        <v>57</v>
      </c>
      <c r="F22" s="41" t="s">
        <v>54</v>
      </c>
      <c r="G22" s="34"/>
      <c r="H22" s="31"/>
      <c r="I22" s="38"/>
      <c r="J22" s="16">
        <v>0</v>
      </c>
    </row>
    <row r="23" spans="1:10" ht="22.5" hidden="1" customHeight="1">
      <c r="A23" s="140"/>
      <c r="B23" s="23"/>
      <c r="C23" s="141"/>
      <c r="D23" s="39" t="str">
        <f>D19&amp;".4"</f>
        <v>5.1.4</v>
      </c>
      <c r="E23" s="40" t="s">
        <v>58</v>
      </c>
      <c r="F23" s="41" t="s">
        <v>54</v>
      </c>
      <c r="G23" s="33" t="s">
        <v>59</v>
      </c>
      <c r="H23" s="31"/>
      <c r="I23" s="38"/>
      <c r="J23" s="16">
        <v>0</v>
      </c>
    </row>
    <row r="24" spans="1:10" ht="22.5" hidden="1" customHeight="1">
      <c r="A24" s="43"/>
      <c r="B24" s="23"/>
      <c r="C24" s="44"/>
      <c r="D24" s="45"/>
      <c r="E24" s="46" t="s">
        <v>60</v>
      </c>
      <c r="F24" s="47"/>
      <c r="G24" s="48"/>
      <c r="H24" s="31"/>
      <c r="I24" s="38"/>
      <c r="J24" s="16">
        <v>0</v>
      </c>
    </row>
    <row r="25" spans="1:10" s="15" customFormat="1" ht="24.75" hidden="1" customHeight="1">
      <c r="A25" s="22"/>
      <c r="B25" s="23"/>
      <c r="C25" s="23"/>
      <c r="D25" s="49" t="s">
        <v>47</v>
      </c>
      <c r="E25" s="50" t="s">
        <v>61</v>
      </c>
      <c r="F25" s="51" t="s">
        <v>38</v>
      </c>
      <c r="G25" s="50"/>
      <c r="J25" s="15">
        <v>0</v>
      </c>
    </row>
    <row r="26" spans="1:10" s="15" customFormat="1" ht="11.25" hidden="1" customHeight="1">
      <c r="A26" s="22"/>
      <c r="B26" s="23"/>
      <c r="C26" s="23"/>
      <c r="D26" s="49" t="s">
        <v>62</v>
      </c>
      <c r="E26" s="52" t="s">
        <v>63</v>
      </c>
      <c r="F26" s="51" t="s">
        <v>38</v>
      </c>
      <c r="G26" s="50"/>
      <c r="J26" s="15">
        <v>0</v>
      </c>
    </row>
    <row r="27" spans="1:10" s="15" customFormat="1" ht="11.25" hidden="1" customHeight="1">
      <c r="A27" s="22"/>
      <c r="B27" s="23"/>
      <c r="C27" s="23"/>
      <c r="D27" s="49" t="s">
        <v>64</v>
      </c>
      <c r="E27" s="53" t="s">
        <v>65</v>
      </c>
      <c r="F27" s="54"/>
      <c r="G27" s="50" t="str">
        <f>"Указывается фамилия должностного лица"&amp;IF(TEMPLATE_SPHERE="HEAT"," регулируемой","")&amp;" организации"&amp;IF(TEMPLATE_SPHERE="HEAT",""," "&amp;TEMPLATE_SPHERE_RUS)&amp;", ответственного за размещение данных, в соответствии с паспортными данными физического лица."</f>
        <v>Указывается фамилия должностного лица организации холодного водоснабжения, ответственного за размещение данных, в соответствии с паспортными данными физического лица.</v>
      </c>
      <c r="J27" s="15">
        <v>0</v>
      </c>
    </row>
    <row r="28" spans="1:10" s="15" customFormat="1" ht="11.25" hidden="1" customHeight="1">
      <c r="A28" s="22"/>
      <c r="B28" s="23"/>
      <c r="C28" s="23"/>
      <c r="D28" s="49" t="s">
        <v>66</v>
      </c>
      <c r="E28" s="53" t="s">
        <v>67</v>
      </c>
      <c r="F28" s="54"/>
      <c r="G28" s="50" t="str">
        <f>"Указывается имя должностного лица"&amp;IF(TEMPLATE_SPHERE="HEAT"," регулируемой","")&amp;" организации"&amp;IF(TEMPLATE_SPHERE="HEAT",""," "&amp;TEMPLATE_SPHERE_RUS)&amp;", ответственного за размещение данных, в соответствии с паспортными данными физического лица."</f>
        <v>Указывается имя должностного лица организации холодного водоснабжения, ответственного за размещение данных, в соответствии с паспортными данными физического лица.</v>
      </c>
      <c r="J28" s="15">
        <v>0</v>
      </c>
    </row>
    <row r="29" spans="1:10" s="15" customFormat="1" ht="11.25" hidden="1" customHeight="1">
      <c r="A29" s="22"/>
      <c r="B29" s="23"/>
      <c r="C29" s="23"/>
      <c r="D29" s="49" t="s">
        <v>68</v>
      </c>
      <c r="E29" s="53" t="s">
        <v>69</v>
      </c>
      <c r="F29" s="54"/>
      <c r="G29" s="50" t="str">
        <f>"Указывается отчество должностного лица"&amp;IF(TEMPLATE_SPHERE="HEAT"," регулируемой","")&amp;" организации"&amp;IF(TEMPLATE_SPHERE="HEAT",""," "&amp;TEMPLATE_SPHERE_RUS)&amp;", ответственного за размещение данных, в соответствии с паспортными данными физического лица (при наличии)."</f>
        <v>Указывается отчество должностного лица организации холодного водоснабжения, ответственного за размещение данных, в соответствии с паспортными данными физического лица (при наличии).</v>
      </c>
      <c r="J29" s="15">
        <v>0</v>
      </c>
    </row>
    <row r="30" spans="1:10" s="15" customFormat="1" ht="11.25" hidden="1" customHeight="1">
      <c r="A30" s="22"/>
      <c r="B30" s="23"/>
      <c r="C30" s="23"/>
      <c r="D30" s="49" t="s">
        <v>70</v>
      </c>
      <c r="E30" s="52" t="s">
        <v>71</v>
      </c>
      <c r="F30" s="54"/>
      <c r="G30" s="50"/>
      <c r="J30" s="15">
        <v>0</v>
      </c>
    </row>
    <row r="31" spans="1:10" s="15" customFormat="1" ht="11.25" hidden="1" customHeight="1">
      <c r="A31" s="22"/>
      <c r="B31" s="23"/>
      <c r="C31" s="23"/>
      <c r="D31" s="49" t="s">
        <v>72</v>
      </c>
      <c r="E31" s="52" t="s">
        <v>73</v>
      </c>
      <c r="F31" s="54"/>
      <c r="G31" s="50"/>
      <c r="J31" s="15">
        <v>0</v>
      </c>
    </row>
    <row r="32" spans="1:10" s="15" customFormat="1" ht="11.25" hidden="1" customHeight="1">
      <c r="A32" s="22"/>
      <c r="B32" s="23"/>
      <c r="C32" s="23"/>
      <c r="D32" s="49" t="s">
        <v>74</v>
      </c>
      <c r="E32" s="52" t="s">
        <v>75</v>
      </c>
      <c r="F32" s="54"/>
      <c r="G32" s="50"/>
      <c r="J32" s="15">
        <v>0</v>
      </c>
    </row>
    <row r="33" spans="1:10" ht="24" customHeight="1">
      <c r="A33" s="22" t="str">
        <f>IF(TEMPLATE_SPHERE="HEAT","6","5")</f>
        <v>5</v>
      </c>
      <c r="B33" s="23"/>
      <c r="C33" s="22"/>
      <c r="D33" s="39" t="str">
        <f>A33</f>
        <v>5</v>
      </c>
      <c r="E33" s="55" t="str">
        <f>"Фамилия, имя и отчество руководителя"&amp;IF(TEMPLATE_SPHERE="HEAT"," регулируемой организации, ЕТО, ТО ",IF(TEMPLATE_SPHERE&lt;&gt;"TKO"," регулируемой организации"," организации"))&amp;IF(TEMPLATE_SPHERE&lt;&gt;"TKO"," (индивидуального предпринимателя)","")&amp;":"</f>
        <v>Фамилия, имя и отчество руководителя регулируемой организации (индивидуального предпринимателя):</v>
      </c>
      <c r="F33" s="12" t="s">
        <v>38</v>
      </c>
      <c r="G33" s="34"/>
      <c r="H33" s="31"/>
      <c r="J33" s="16">
        <v>23</v>
      </c>
    </row>
    <row r="34" spans="1:10" ht="23.25" customHeight="1">
      <c r="A34" s="22"/>
      <c r="B34" s="23"/>
      <c r="C34" s="22"/>
      <c r="D34" s="39" t="str">
        <f>D33&amp;".1"</f>
        <v>5.1</v>
      </c>
      <c r="E34" s="35" t="str">
        <f>"фамилия"&amp;IF(TEMPLATE_SPHERE&lt;&gt;"HEAT"," руководителя","")</f>
        <v>фамилия руководителя</v>
      </c>
      <c r="F34" s="3" t="s">
        <v>76</v>
      </c>
      <c r="G34" s="33" t="str">
        <f>"Указывается фамилия руководителя"&amp;IF(TEMPLATE_SPHERE&lt;&gt;"TKO"," регулируемой организации"&amp;IF(TEMPLATE_SPHERE="HEAT",", ЕТО, ТО","")," организации")&amp;" в соответствии с паспортными данными физического лица."</f>
        <v>Указывается фамилия руководителя регулируемой организации в соответствии с паспортными данными физического лица.</v>
      </c>
      <c r="H34" s="31"/>
      <c r="J34" s="16">
        <v>22</v>
      </c>
    </row>
    <row r="35" spans="1:10" ht="23.25" customHeight="1">
      <c r="A35" s="22"/>
      <c r="B35" s="23"/>
      <c r="C35" s="22"/>
      <c r="D35" s="39" t="str">
        <f>D33&amp;".2"</f>
        <v>5.2</v>
      </c>
      <c r="E35" s="35" t="str">
        <f>"имя"&amp;IF(TEMPLATE_SPHERE&lt;&gt;"HEAT"," руководителя","")</f>
        <v>имя руководителя</v>
      </c>
      <c r="F35" s="3" t="s">
        <v>77</v>
      </c>
      <c r="G35" s="33" t="str">
        <f>"Указывается имя руководителя"&amp;IF(TEMPLATE_SPHERE&lt;&gt;"TKO"," регулируемой организации"&amp;IF(TEMPLATE_SPHERE="HEAT",", ЕТО, ТО","")," организации")&amp;" в соответствии с паспортными данными физического лица."</f>
        <v>Указывается имя руководителя регулируемой организации в соответствии с паспортными данными физического лица.</v>
      </c>
      <c r="H35" s="31"/>
      <c r="J35" s="16">
        <v>22</v>
      </c>
    </row>
    <row r="36" spans="1:10" ht="24" customHeight="1">
      <c r="A36" s="22"/>
      <c r="B36" s="23"/>
      <c r="C36" s="22"/>
      <c r="D36" s="39" t="str">
        <f>D33&amp;".3"</f>
        <v>5.3</v>
      </c>
      <c r="E36" s="35" t="str">
        <f>"отчество"&amp;IF(TEMPLATE_SPHERE&lt;&gt;"HEAT"," руководителя","")</f>
        <v>отчество руководителя</v>
      </c>
      <c r="F36" s="56" t="s">
        <v>78</v>
      </c>
      <c r="G36" s="33" t="str">
        <f>"Указывается отчество руководителя"&amp;IF(TEMPLATE_SPHERE&lt;&gt;"TKO"," регулируемой организации"&amp;IF(TEMPLATE_SPHERE="HEAT",", ЕТО, ТО","")," организации")&amp;" в соответствии с паспортными данными физического лица (при наличии)."</f>
        <v>Указывается отчество руководителя регулируемой организации в соответствии с паспортными данными физического лица (при наличии).</v>
      </c>
      <c r="H36" s="31"/>
      <c r="J36" s="16">
        <v>23</v>
      </c>
    </row>
    <row r="37" spans="1:10" ht="36" customHeight="1">
      <c r="A37" s="22"/>
      <c r="B37" s="23"/>
      <c r="C37" s="22"/>
      <c r="D37" s="39">
        <f>D33+1</f>
        <v>6</v>
      </c>
      <c r="E37" s="55" t="str">
        <f>"Почтовый адрес органов управления"&amp;IF(TEMPLATE_SPHERE&lt;&gt;"TKO"," регулируемой","")&amp;" организации"&amp;IF(TEMPLATE_SPHERE="HEAT",", ЕТО, ТО","")</f>
        <v>Почтовый адрес органов управления регулируемой организации</v>
      </c>
      <c r="F37" s="3" t="s">
        <v>79</v>
      </c>
      <c r="G37" s="33" t="s">
        <v>80</v>
      </c>
      <c r="H37" s="31"/>
      <c r="J37" s="16">
        <v>34</v>
      </c>
    </row>
    <row r="38" spans="1:10" ht="36" customHeight="1">
      <c r="A38" s="22"/>
      <c r="B38" s="23"/>
      <c r="C38" s="22"/>
      <c r="D38" s="39">
        <f>D37+1</f>
        <v>7</v>
      </c>
      <c r="E38" s="55" t="str">
        <f>"Адрес места нахождения органов управления"&amp;IF(TEMPLATE_SPHERE&lt;&gt;"TKO"," регулируемой","")&amp;" организации"&amp;IF(TEMPLATE_SPHERE="HEAT",", ЕТО, ТО","")</f>
        <v>Адрес места нахождения органов управления регулируемой организации</v>
      </c>
      <c r="F38" s="3" t="s">
        <v>79</v>
      </c>
      <c r="G38" s="33" t="s">
        <v>80</v>
      </c>
      <c r="H38" s="31"/>
      <c r="J38" s="16">
        <v>34</v>
      </c>
    </row>
    <row r="39" spans="1:10" ht="23.25" customHeight="1">
      <c r="A39" s="22"/>
      <c r="B39" s="23"/>
      <c r="C39" s="22"/>
      <c r="D39" s="39">
        <f>D38+1</f>
        <v>8</v>
      </c>
      <c r="E39" s="57" t="str">
        <f>"Контактные телефоны "&amp;IF(TEMPLATE_SPHERE="TKO","","регулируемой ")&amp;"организации"&amp;IF(TEMPLATE_SPHERE="HEAT",", ЕТО, ТО",IF(TEMPLATE_SPHERE="TKO"," (индивидуального предпринимателя)",""))</f>
        <v>Контактные телефоны регулируемой организации</v>
      </c>
      <c r="F39" s="12" t="s">
        <v>38</v>
      </c>
      <c r="G39" s="142" t="str">
        <f>"Указывается номер контактного телефона"&amp;IF(TEMPLATE_SPHERE&lt;&gt;"TKO"," регулируемой","")&amp;" организации.
В случае наличия нескольких номеров телефонов, информация по каждому из них указывается в отдельной строке."</f>
        <v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v>
      </c>
      <c r="H39" s="31"/>
      <c r="J39" s="16">
        <v>22</v>
      </c>
    </row>
    <row r="40" spans="1:10" ht="22.5" hidden="1" customHeight="1">
      <c r="A40" s="22"/>
      <c r="B40" s="23"/>
      <c r="C40" s="22"/>
      <c r="D40" s="39" t="str">
        <f>D39&amp;".0"</f>
        <v>8.0</v>
      </c>
      <c r="E40" s="58"/>
      <c r="F40" s="41"/>
      <c r="G40" s="143"/>
      <c r="H40" s="31"/>
      <c r="J40" s="16">
        <v>0</v>
      </c>
    </row>
    <row r="41" spans="1:10" ht="23.25" customHeight="1">
      <c r="A41" s="22"/>
      <c r="B41" s="22"/>
      <c r="C41" s="4"/>
      <c r="D41" s="39" t="str">
        <f>D39&amp;".1"</f>
        <v>8.1</v>
      </c>
      <c r="E41" s="59" t="s">
        <v>81</v>
      </c>
      <c r="F41" s="60" t="s">
        <v>82</v>
      </c>
      <c r="G41" s="143"/>
      <c r="H41" s="31"/>
      <c r="J41" s="16">
        <v>22</v>
      </c>
    </row>
    <row r="42" spans="1:10" ht="15.75" customHeight="1">
      <c r="A42" s="22"/>
      <c r="B42" s="23"/>
      <c r="C42" s="22"/>
      <c r="D42" s="45"/>
      <c r="E42" s="46" t="s">
        <v>83</v>
      </c>
      <c r="F42" s="48"/>
      <c r="G42" s="144"/>
      <c r="H42" s="61"/>
      <c r="J42" s="16">
        <v>15</v>
      </c>
    </row>
    <row r="43" spans="1:10" ht="27.4" customHeight="1">
      <c r="A43" s="22"/>
      <c r="B43" s="23"/>
      <c r="C43" s="22"/>
      <c r="D43" s="39">
        <f>D39+1</f>
        <v>9</v>
      </c>
      <c r="E43" s="55" t="str">
        <f>IF(TEMPLATE_SPHERE="TKO","Адрес официального сайта организации в сети «Интернет»","Официальный сайт регулируемой организации"&amp;IF(TEMPLATE_SPHERE="HEAT",", ЕТО, ТО","")&amp;" в сети «Интернет»")</f>
        <v>Официальный сайт регулируемой организации в сети «Интернет»</v>
      </c>
      <c r="F43" s="62" t="s">
        <v>84</v>
      </c>
      <c r="G43" s="33" t="str">
        <f>"Указывается адрес официального сайта"&amp;IF(TEMPLATE_SPHERE&lt;&gt;"TKO"," регулируемой","")&amp;" организации"&amp;" в сети «Интернет». В случае отсутствия официального сайта"&amp;IF(TEMPLATE_SPHERE&lt;&gt;"TKO"," регулируемой","")&amp;" организации в сети «Интернет» указывается «Отсутствует»."</f>
        <v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v>
      </c>
      <c r="H43" s="31"/>
      <c r="J43" s="16">
        <v>26</v>
      </c>
    </row>
    <row r="44" spans="1:10" ht="23.25" customHeight="1">
      <c r="A44" s="22"/>
      <c r="B44" s="23"/>
      <c r="C44" s="22"/>
      <c r="D44" s="39">
        <f>D43+1</f>
        <v>10</v>
      </c>
      <c r="E44" s="55" t="str">
        <f>"Адрес электронной почты "&amp;IF(TEMPLATE_SPHERE="TKO","","регулируемой ")&amp;"организации"&amp;IF(TEMPLATE_SPHERE="HEAT",", ЕТО, ТО",IF(TEMPLATE_SPHERE="TKO"," (индивидуального предпринимателя)",""))</f>
        <v>Адрес электронной почты регулируемой организации</v>
      </c>
      <c r="F44" s="63" t="s">
        <v>85</v>
      </c>
      <c r="G44" s="34" t="s">
        <v>86</v>
      </c>
      <c r="H44" s="31"/>
      <c r="J44" s="16">
        <v>22</v>
      </c>
    </row>
    <row r="45" spans="1:10" ht="23.25" customHeight="1">
      <c r="A45" s="22"/>
      <c r="B45" s="23"/>
      <c r="C45" s="22"/>
      <c r="D45" s="39">
        <f>D44+1</f>
        <v>11</v>
      </c>
      <c r="E45" s="55" t="s">
        <v>87</v>
      </c>
      <c r="F45" s="12" t="s">
        <v>38</v>
      </c>
      <c r="G45" s="57" t="str">
        <f>IF(TEMPLATE_SPHERE="TKO","Указывается режим работы организации.","")</f>
        <v/>
      </c>
      <c r="H45" s="31"/>
      <c r="J45" s="16">
        <v>22</v>
      </c>
    </row>
    <row r="46" spans="1:10" ht="24" customHeight="1">
      <c r="A46" s="22"/>
      <c r="B46" s="23"/>
      <c r="C46" s="22"/>
      <c r="D46" s="39" t="str">
        <f>D45&amp;".1"</f>
        <v>11.1</v>
      </c>
      <c r="E46" s="35" t="str">
        <f>"режим работы регулируемой организации"&amp;IF(TEMPLATE_SPHERE="HEAT",", ЕТО, ТО","")</f>
        <v>режим работы регулируемой организации</v>
      </c>
      <c r="F46" s="64" t="s">
        <v>88</v>
      </c>
      <c r="G46" s="57" t="s">
        <v>89</v>
      </c>
      <c r="H46" s="31"/>
      <c r="J46" s="16">
        <v>23</v>
      </c>
    </row>
    <row r="47" spans="1:10" ht="24" customHeight="1">
      <c r="A47" s="140"/>
      <c r="B47" s="23"/>
      <c r="C47" s="44"/>
      <c r="D47" s="39" t="str">
        <f>D45&amp;".2"</f>
        <v>11.2</v>
      </c>
      <c r="E47" s="35" t="s">
        <v>90</v>
      </c>
      <c r="F47" s="64" t="s">
        <v>91</v>
      </c>
      <c r="G47" s="57" t="s">
        <v>92</v>
      </c>
      <c r="H47" s="31"/>
      <c r="J47" s="16">
        <v>23</v>
      </c>
    </row>
    <row r="48" spans="1:10" ht="24" customHeight="1">
      <c r="A48" s="140"/>
      <c r="B48" s="23"/>
      <c r="C48" s="44"/>
      <c r="D48" s="39" t="str">
        <f>D45&amp;".3"</f>
        <v>11.3</v>
      </c>
      <c r="E48" s="35" t="s">
        <v>93</v>
      </c>
      <c r="F48" s="64" t="s">
        <v>91</v>
      </c>
      <c r="G48" s="57" t="s">
        <v>94</v>
      </c>
      <c r="H48" s="31"/>
      <c r="J48" s="16">
        <v>23</v>
      </c>
    </row>
    <row r="49" spans="1:10" ht="24" customHeight="1">
      <c r="A49" s="140"/>
      <c r="B49" s="23"/>
      <c r="C49" s="44"/>
      <c r="D49" s="39" t="str">
        <f>IF(TEMPLATE_SPHERE="TKO",D45&amp;".0",D45&amp;".4")</f>
        <v>11.4</v>
      </c>
      <c r="E49" s="65" t="s">
        <v>95</v>
      </c>
      <c r="F49" s="66" t="s">
        <v>96</v>
      </c>
      <c r="G49" s="67" t="s">
        <v>97</v>
      </c>
      <c r="H49" s="31"/>
      <c r="J49" s="16">
        <v>23</v>
      </c>
    </row>
    <row r="50" spans="1:10" ht="24" customHeight="1">
      <c r="A50" s="22"/>
      <c r="B50" s="23"/>
      <c r="C50" s="22"/>
      <c r="D50" s="45"/>
      <c r="E50" s="46" t="s">
        <v>98</v>
      </c>
      <c r="F50" s="47"/>
      <c r="G50" s="67" t="s">
        <v>99</v>
      </c>
      <c r="H50" s="61"/>
      <c r="J50" s="16">
        <v>23</v>
      </c>
    </row>
    <row r="51" spans="1:10" ht="24" customHeight="1">
      <c r="A51" s="68"/>
      <c r="B51" s="23"/>
      <c r="C51" s="44"/>
      <c r="D51" s="39">
        <f>D45+1</f>
        <v>12</v>
      </c>
      <c r="E51" s="69" t="s">
        <v>100</v>
      </c>
      <c r="F51" s="64" t="s">
        <v>101</v>
      </c>
      <c r="G51" s="70" t="str">
        <f>"Указывается наличие «да» или отсутствие «нет» утвержденной в установленном порядке инвестиционной программы"&amp;IF(TEMPLATE_SPHERE="HEAT","В соответствии с пунктом 1(1) Правил согласования и утверждения инвестиционных программ организаций, осуществляющих регулируемые виды деятельности в сфере теплоснабжения, "&amp;"а также требований к составу и содержанию таких программ (за исключением таких программ, утверждаемых "&amp;"в соответствии с законодательством российской федерации об электроэнергетике), утвержденных постановлением Правительства Российской Федерации от 05.05.2014 № 410, "&amp;"в ценовых зонах теплоснабжения инвестиционная программа в отношении деятельности по подключению (технологическому присоединению) к системе теплоснабжения не разрабатывается и не утверждается.","")</f>
        <v>Указывается наличие «да» или отсутствие «нет» утвержденной в установленном порядке инвестиционной программы</v>
      </c>
      <c r="H51" s="31"/>
      <c r="J51" s="16">
        <v>23</v>
      </c>
    </row>
    <row r="52" spans="1:10" ht="11.45" customHeight="1">
      <c r="A52" s="22"/>
      <c r="B52" s="23"/>
      <c r="C52" s="22"/>
      <c r="J52" s="16">
        <v>11</v>
      </c>
    </row>
    <row r="53" spans="1:10" s="74" customFormat="1" ht="31.5" customHeight="1">
      <c r="A53" s="71"/>
      <c r="B53" s="72"/>
      <c r="C53" s="145"/>
      <c r="D53" s="146" t="str">
        <f>"В случае если регулируемая организация"&amp;IF(TEMPLATE_SPHERE="HEAT",", единая теплоснабжающая организация в ценовых зонах теплоснабжения, теплоснабжающая организация в ценовых зонах теплоснабжения и теплосетевая организация в ценовых зонах теплоснабжения","")&amp;" осуществляет несколько видов деятельности в сфере "&amp;TEMPLATE_SPHERE_RUS&amp;", информация о которых подлежит раскрытию в соответствии со Стандартами раскрытия информации в сфере "&amp;IF(TEMPLATE_SPHERE="HEAT","теплоснабжения","водоснабжения и водоотведения")&amp;", утвержденными постановлением Правительства Российской Федерации от 26.01.2023 № "&amp;IF(TEMPLATE_SPHERE="HEAT","110",IF(TEMPLATE_SPHERE="TKO","109 ""Об утверждении стандартов раскрытия информации в области обращения с твердыми коммунальными отходами""","108"))&amp;", информация по каждому виду деятельности раскрывается отдельно."</f>
        <v>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26.01.2023 № 108, информация по каждому виду деятельности раскрывается отдельно.</v>
      </c>
      <c r="E53" s="146"/>
      <c r="F53" s="146"/>
      <c r="G53" s="146"/>
      <c r="H53" s="73"/>
      <c r="I53" s="73"/>
      <c r="J53" s="74">
        <v>30</v>
      </c>
    </row>
    <row r="54" spans="1:10" s="74" customFormat="1" ht="42" customHeight="1">
      <c r="A54" s="22"/>
      <c r="B54" s="23"/>
      <c r="C54" s="145"/>
      <c r="D54" s="146" t="str">
        <f>IF(ORG_INFO_P_NOTE_MAIN=0,"",ORG_INFO_P_NOTE_MAIN)</f>
        <v>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v>
      </c>
      <c r="E54" s="146"/>
      <c r="F54" s="146"/>
      <c r="G54" s="146"/>
      <c r="J54" s="74">
        <v>40</v>
      </c>
    </row>
    <row r="55" spans="1:10" ht="11.45" customHeight="1">
      <c r="D55" s="75"/>
      <c r="E55" s="76"/>
      <c r="F55" s="76"/>
      <c r="G55" s="76"/>
      <c r="J55" s="16">
        <v>11</v>
      </c>
    </row>
    <row r="56" spans="1:10" ht="28.5" customHeight="1">
      <c r="D56" s="77"/>
      <c r="E56" s="75"/>
      <c r="F56" s="78"/>
      <c r="G56" s="78"/>
      <c r="J56" s="16">
        <v>27</v>
      </c>
    </row>
    <row r="57" spans="1:10" ht="11.45" customHeight="1">
      <c r="D57" s="75"/>
      <c r="E57" s="75"/>
      <c r="F57" s="76"/>
      <c r="G57" s="76"/>
      <c r="J57" s="16">
        <v>11</v>
      </c>
    </row>
    <row r="58" spans="1:10" ht="40.9" customHeight="1">
      <c r="D58" s="79"/>
      <c r="E58" s="80"/>
      <c r="F58" s="80"/>
      <c r="G58" s="80"/>
      <c r="J58" s="16">
        <v>39</v>
      </c>
    </row>
    <row r="59" spans="1:10" ht="28.5" customHeight="1">
      <c r="D59" s="79"/>
      <c r="E59" s="80"/>
      <c r="F59" s="80"/>
      <c r="G59" s="80"/>
      <c r="J59" s="16">
        <v>27</v>
      </c>
    </row>
    <row r="60" spans="1:10" ht="11.25" hidden="1" customHeight="1">
      <c r="A60" s="14" t="s">
        <v>8</v>
      </c>
      <c r="B60" s="15">
        <v>0</v>
      </c>
      <c r="C60" s="16">
        <v>3</v>
      </c>
      <c r="D60" s="17">
        <v>6</v>
      </c>
      <c r="E60" s="16">
        <v>52</v>
      </c>
      <c r="F60" s="16">
        <v>48</v>
      </c>
      <c r="G60" s="16">
        <v>121</v>
      </c>
      <c r="H60" s="16">
        <v>8</v>
      </c>
      <c r="I60" s="16">
        <v>64</v>
      </c>
      <c r="J60" s="16">
        <v>11</v>
      </c>
    </row>
  </sheetData>
  <mergeCells count="12">
    <mergeCell ref="D4:F4"/>
    <mergeCell ref="D5:F5"/>
    <mergeCell ref="E7:F7"/>
    <mergeCell ref="D8:F8"/>
    <mergeCell ref="G8:G9"/>
    <mergeCell ref="A19:A23"/>
    <mergeCell ref="C19:C23"/>
    <mergeCell ref="G39:G42"/>
    <mergeCell ref="A47:A49"/>
    <mergeCell ref="C53:C54"/>
    <mergeCell ref="D53:G53"/>
    <mergeCell ref="D54:G54"/>
  </mergeCells>
  <dataValidations count="3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51 F46:F49" xr:uid="{C4F7D35D-05E2-476F-BE56-DABA1F953196}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13 F43:F44 F27:F32 F16 E40:F41 F18 F20 F34:F38 F22:F23" xr:uid="{A4C24779-D65D-4088-B1AD-E137A5AE84A5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1 F17" xr:uid="{46F8005B-EAD6-4430-8D89-EB8AE9B2D467}"/>
  </dataValidations>
  <hyperlinks>
    <hyperlink ref="F43" r:id="rId1" xr:uid="{3BD2591D-6BD2-4865-AF7E-17AD24932E0F}"/>
    <hyperlink ref="F44" r:id="rId2" xr:uid="{647F07E8-1942-4193-8C61-735DB8DEF1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0"/>
  <sheetViews>
    <sheetView tabSelected="1" topLeftCell="C3" workbookViewId="0">
      <selection activeCell="F19" sqref="F19"/>
    </sheetView>
  </sheetViews>
  <sheetFormatPr defaultColWidth="10.5703125" defaultRowHeight="14.25" customHeight="1"/>
  <cols>
    <col min="1" max="1" width="9.140625" style="178" hidden="1" customWidth="1"/>
    <col min="2" max="2" width="9.140625" style="179" hidden="1" customWidth="1"/>
    <col min="3" max="3" width="3" style="180" customWidth="1"/>
    <col min="4" max="4" width="5" style="179" customWidth="1"/>
    <col min="5" max="5" width="48" style="179" customWidth="1"/>
    <col min="6" max="6" width="38" style="179" customWidth="1"/>
    <col min="7" max="7" width="1.7109375" style="179" hidden="1" customWidth="1"/>
    <col min="8" max="11" width="19.85546875" style="179" hidden="1" customWidth="1"/>
    <col min="12" max="12" width="9.7109375" style="179" hidden="1" customWidth="1"/>
    <col min="13" max="18" width="19.85546875" style="179" hidden="1" customWidth="1"/>
    <col min="19" max="19" width="1.7109375" style="179" hidden="1" customWidth="1"/>
    <col min="20" max="22" width="19.85546875" style="179" hidden="1" customWidth="1"/>
    <col min="23" max="23" width="1.7109375" style="179" hidden="1" customWidth="1"/>
    <col min="24" max="26" width="19.85546875" style="179" customWidth="1"/>
    <col min="27" max="27" width="1.7109375" style="179" hidden="1" customWidth="1"/>
    <col min="28" max="29" width="19.85546875" style="179" hidden="1" customWidth="1"/>
    <col min="30" max="30" width="1.7109375" style="179" hidden="1" customWidth="1"/>
    <col min="31" max="32" width="103.7109375" style="179" hidden="1" customWidth="1"/>
    <col min="33" max="33" width="103.7109375" style="179" customWidth="1"/>
    <col min="34" max="34" width="103.7109375" style="179" hidden="1" customWidth="1"/>
    <col min="35" max="35" width="3" style="182" customWidth="1"/>
    <col min="36" max="38" width="10" style="183" customWidth="1"/>
    <col min="39" max="39" width="13.7109375" style="183" hidden="1" customWidth="1"/>
    <col min="40" max="40" width="15" style="183" customWidth="1"/>
    <col min="41" max="41" width="16" style="183" customWidth="1"/>
    <col min="42" max="45" width="10" style="183" customWidth="1"/>
    <col min="46" max="46" width="10.5703125" style="179"/>
    <col min="47" max="16384" width="10.5703125" style="136"/>
  </cols>
  <sheetData>
    <row r="1" spans="1:46" ht="14.25" hidden="1" customHeight="1">
      <c r="E1" s="5"/>
      <c r="F1" s="5"/>
      <c r="G1" s="5"/>
      <c r="H1" s="181" t="s">
        <v>9</v>
      </c>
      <c r="I1" s="181"/>
      <c r="J1" s="181"/>
      <c r="K1" s="181"/>
      <c r="L1" s="181"/>
      <c r="M1" s="181"/>
      <c r="N1" s="181"/>
      <c r="O1" s="181"/>
      <c r="P1" s="181"/>
      <c r="Q1" s="181"/>
      <c r="R1" s="181"/>
      <c r="T1" s="181" t="s">
        <v>10</v>
      </c>
      <c r="U1" s="181"/>
      <c r="V1" s="181"/>
      <c r="X1" s="181" t="s">
        <v>11</v>
      </c>
      <c r="Y1" s="181"/>
      <c r="Z1" s="181"/>
      <c r="AB1" s="181" t="s">
        <v>119</v>
      </c>
      <c r="AC1" s="181"/>
      <c r="AT1" s="179" t="s">
        <v>32</v>
      </c>
    </row>
    <row r="2" spans="1:46" ht="14.25" hidden="1" customHeight="1">
      <c r="AT2" s="179">
        <v>0</v>
      </c>
    </row>
    <row r="3" spans="1:46" s="184" customFormat="1" ht="14.25" customHeight="1">
      <c r="C3" s="185"/>
      <c r="D3" s="186"/>
      <c r="E3" s="186"/>
      <c r="F3" s="186"/>
      <c r="G3" s="186"/>
      <c r="H3" s="186" t="s">
        <v>12</v>
      </c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4">
        <v>5</v>
      </c>
    </row>
    <row r="4" spans="1:46" ht="14.25" customHeight="1">
      <c r="C4" s="187"/>
      <c r="D4" s="188" t="str">
        <f>ORG_VD_NAME_FORM</f>
        <v>Форма 1. Информация об организации, осуществляющей холодное водоснабжение (общая информация)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90"/>
      <c r="S4" s="191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3"/>
      <c r="AF4" s="193"/>
      <c r="AG4" s="193"/>
      <c r="AH4" s="193"/>
      <c r="AI4" s="194"/>
      <c r="AT4" s="179">
        <v>38</v>
      </c>
    </row>
    <row r="5" spans="1:46" s="179" customFormat="1" ht="14.25" customHeight="1">
      <c r="A5" s="178"/>
      <c r="C5" s="187"/>
      <c r="D5" s="195" t="str">
        <f>IF(org=0,"Не определено",org)</f>
        <v>СГ МУП "Городские тепловые сети"</v>
      </c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7"/>
      <c r="S5" s="191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3"/>
      <c r="AF5" s="193"/>
      <c r="AG5" s="193"/>
      <c r="AH5" s="193"/>
      <c r="AI5" s="194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79">
        <v>17</v>
      </c>
    </row>
    <row r="6" spans="1:46" s="199" customFormat="1" ht="14.25" customHeight="1">
      <c r="A6" s="198"/>
      <c r="C6" s="200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2"/>
      <c r="S6" s="202"/>
      <c r="T6" s="201"/>
      <c r="U6" s="201"/>
      <c r="V6" s="203"/>
      <c r="W6" s="203"/>
      <c r="X6" s="201"/>
      <c r="Y6" s="201"/>
      <c r="Z6" s="203"/>
      <c r="AA6" s="203"/>
      <c r="AB6" s="201"/>
      <c r="AC6" s="203"/>
      <c r="AD6" s="203"/>
      <c r="AE6" s="201"/>
      <c r="AF6" s="201"/>
      <c r="AG6" s="201"/>
      <c r="AH6" s="201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99">
        <v>11</v>
      </c>
    </row>
    <row r="7" spans="1:46" ht="14.25" customHeight="1">
      <c r="C7" s="187"/>
      <c r="D7" s="161" t="s">
        <v>0</v>
      </c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5"/>
      <c r="AE7" s="160" t="s">
        <v>33</v>
      </c>
      <c r="AF7" s="160" t="s">
        <v>33</v>
      </c>
      <c r="AG7" s="160" t="s">
        <v>33</v>
      </c>
      <c r="AH7" s="160" t="s">
        <v>33</v>
      </c>
      <c r="AT7" s="179">
        <v>14</v>
      </c>
    </row>
    <row r="8" spans="1:46" ht="14.25" customHeight="1">
      <c r="C8" s="187"/>
      <c r="D8" s="204" t="s">
        <v>1</v>
      </c>
      <c r="E8" s="160" t="str">
        <f>"Наименование "&amp;IF(TEMPLATE_SPHERE&lt;&gt;"HEAT","централизованной ","")&amp;"системы "&amp;TEMPLATE_SPHERE_RUS</f>
        <v>Наименование централизованной системы холодного водоснабжения</v>
      </c>
      <c r="F8" s="160" t="str">
        <f>IF(TEMPLATE_SPHERE&lt;&gt;"HEAT","Регулируемый вид деятельности","Вид регулируемой деятельности")</f>
        <v>Регулируемый вид деятельности</v>
      </c>
      <c r="G8" s="134"/>
      <c r="H8" s="156" t="s">
        <v>13</v>
      </c>
      <c r="I8" s="158" t="s">
        <v>14</v>
      </c>
      <c r="J8" s="160" t="s">
        <v>15</v>
      </c>
      <c r="K8" s="160"/>
      <c r="L8" s="160"/>
      <c r="M8" s="161"/>
      <c r="N8" s="160" t="s">
        <v>16</v>
      </c>
      <c r="O8" s="160"/>
      <c r="P8" s="160" t="s">
        <v>17</v>
      </c>
      <c r="Q8" s="160"/>
      <c r="R8" s="162" t="s">
        <v>18</v>
      </c>
      <c r="S8" s="138"/>
      <c r="T8" s="156" t="s">
        <v>19</v>
      </c>
      <c r="U8" s="156" t="s">
        <v>20</v>
      </c>
      <c r="V8" s="156" t="s">
        <v>21</v>
      </c>
      <c r="W8" s="134"/>
      <c r="X8" s="156" t="s">
        <v>4</v>
      </c>
      <c r="Y8" s="156" t="s">
        <v>5</v>
      </c>
      <c r="Z8" s="156" t="s">
        <v>6</v>
      </c>
      <c r="AA8" s="134"/>
      <c r="AB8" s="156" t="s">
        <v>120</v>
      </c>
      <c r="AC8" s="156" t="s">
        <v>18</v>
      </c>
      <c r="AD8" s="134"/>
      <c r="AE8" s="160"/>
      <c r="AF8" s="160"/>
      <c r="AG8" s="160"/>
      <c r="AH8" s="160"/>
      <c r="AT8" s="179">
        <v>26</v>
      </c>
    </row>
    <row r="9" spans="1:46" ht="14.25" customHeight="1">
      <c r="C9" s="187"/>
      <c r="D9" s="204"/>
      <c r="E9" s="160"/>
      <c r="F9" s="160"/>
      <c r="G9" s="135"/>
      <c r="H9" s="157"/>
      <c r="I9" s="159"/>
      <c r="J9" s="133" t="s">
        <v>22</v>
      </c>
      <c r="K9" s="133" t="s">
        <v>23</v>
      </c>
      <c r="L9" s="133" t="s">
        <v>24</v>
      </c>
      <c r="M9" s="137" t="s">
        <v>25</v>
      </c>
      <c r="N9" s="133" t="s">
        <v>26</v>
      </c>
      <c r="O9" s="133" t="s">
        <v>25</v>
      </c>
      <c r="P9" s="133" t="s">
        <v>27</v>
      </c>
      <c r="Q9" s="133" t="s">
        <v>25</v>
      </c>
      <c r="R9" s="163"/>
      <c r="S9" s="139"/>
      <c r="T9" s="157"/>
      <c r="U9" s="157"/>
      <c r="V9" s="157"/>
      <c r="W9" s="135"/>
      <c r="X9" s="157"/>
      <c r="Y9" s="157"/>
      <c r="Z9" s="157"/>
      <c r="AA9" s="135"/>
      <c r="AB9" s="157"/>
      <c r="AC9" s="157"/>
      <c r="AD9" s="135"/>
      <c r="AE9" s="160"/>
      <c r="AF9" s="160"/>
      <c r="AG9" s="160"/>
      <c r="AH9" s="160"/>
      <c r="AT9" s="179">
        <v>44</v>
      </c>
    </row>
    <row r="10" spans="1:46" ht="14.25" hidden="1" customHeight="1">
      <c r="C10" s="205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179"/>
      <c r="AP10" s="207"/>
      <c r="AQ10" s="207"/>
      <c r="AT10" s="179">
        <v>0</v>
      </c>
    </row>
    <row r="11" spans="1:46" s="208" customFormat="1" ht="14.25" hidden="1" customHeight="1">
      <c r="C11" s="209"/>
      <c r="D11" s="210" t="s">
        <v>7</v>
      </c>
      <c r="E11" s="210"/>
      <c r="F11" s="210"/>
      <c r="G11" s="210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94"/>
      <c r="AF11" s="94"/>
      <c r="AG11" s="94"/>
      <c r="AH11" s="94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208">
        <v>0</v>
      </c>
    </row>
    <row r="12" spans="1:46" ht="74.25" customHeight="1">
      <c r="A12" s="179"/>
      <c r="C12" s="187"/>
      <c r="D12" s="6" t="s">
        <v>2</v>
      </c>
      <c r="E12" s="3" t="s">
        <v>28</v>
      </c>
      <c r="F12" s="212" t="str">
        <f>INDEX(VD_NAME_LIST,MATCH("4189671",VD_ID_LIST,0))&amp;"; "&amp;INDEX(VD_NAME_LIST,MATCH("4189672",VD_ID_LIST,0))&amp;"; "&amp;INDEX(VD_NAME_LIST,MATCH("4189674",VD_ID_LIST,0))&amp;"; "&amp;INDEX(VD_NAME_LIST,MATCH("4189677",VD_ID_LIST,0))</f>
        <v>Холодное водоснабжение. Питьевая вода; Холодное водоснабжение. Техническая вода; Транспортировка. Питьевая вода; Подключение (технологическое присоединение) к централизованной системе водоснабжения</v>
      </c>
      <c r="G12" s="213"/>
      <c r="H12" s="7"/>
      <c r="I12" s="7"/>
      <c r="J12" s="8"/>
      <c r="K12" s="9"/>
      <c r="L12" s="10"/>
      <c r="M12" s="9"/>
      <c r="N12" s="8"/>
      <c r="O12" s="9"/>
      <c r="P12" s="8"/>
      <c r="Q12" s="9"/>
      <c r="R12" s="8"/>
      <c r="S12" s="11"/>
      <c r="T12" s="7"/>
      <c r="U12" s="8"/>
      <c r="V12" s="8"/>
      <c r="W12" s="135"/>
      <c r="X12" s="7">
        <v>163.35300000000001</v>
      </c>
      <c r="Y12" s="8">
        <v>4</v>
      </c>
      <c r="Z12" s="8">
        <v>0</v>
      </c>
      <c r="AA12" s="135"/>
      <c r="AB12" s="7"/>
      <c r="AC12" s="8"/>
      <c r="AD12" s="135"/>
      <c r="AE12" s="166" t="s">
        <v>121</v>
      </c>
      <c r="AF12" s="166" t="s">
        <v>122</v>
      </c>
      <c r="AG12" s="166" t="s">
        <v>123</v>
      </c>
      <c r="AH12" s="166" t="s">
        <v>124</v>
      </c>
      <c r="AI12" s="179"/>
      <c r="AM12" s="183" t="s">
        <v>133</v>
      </c>
      <c r="AP12" s="207" t="s">
        <v>125</v>
      </c>
      <c r="AQ12" s="207" t="s">
        <v>125</v>
      </c>
      <c r="AT12" s="179">
        <v>14</v>
      </c>
    </row>
    <row r="13" spans="1:46" ht="31.5" customHeight="1">
      <c r="A13" s="179"/>
      <c r="C13" s="187" t="s">
        <v>29</v>
      </c>
      <c r="D13" s="6" t="s">
        <v>3</v>
      </c>
      <c r="E13" s="3" t="s">
        <v>30</v>
      </c>
      <c r="F13" s="212" t="str">
        <f>INDEX(VD_NAME_LIST,MATCH("4189672",VD_ID_LIST,0))</f>
        <v>Холодное водоснабжение. Техническая вода</v>
      </c>
      <c r="G13" s="213"/>
      <c r="H13" s="7"/>
      <c r="I13" s="7"/>
      <c r="J13" s="8"/>
      <c r="K13" s="9"/>
      <c r="L13" s="10"/>
      <c r="M13" s="9"/>
      <c r="N13" s="8"/>
      <c r="O13" s="9"/>
      <c r="P13" s="8"/>
      <c r="Q13" s="9"/>
      <c r="R13" s="8"/>
      <c r="S13" s="11"/>
      <c r="T13" s="7"/>
      <c r="U13" s="8"/>
      <c r="V13" s="8"/>
      <c r="W13" s="135"/>
      <c r="X13" s="7">
        <v>1.208</v>
      </c>
      <c r="Y13" s="8">
        <v>2</v>
      </c>
      <c r="Z13" s="8">
        <v>0</v>
      </c>
      <c r="AA13" s="135"/>
      <c r="AB13" s="7"/>
      <c r="AC13" s="8"/>
      <c r="AD13" s="135"/>
      <c r="AE13" s="167"/>
      <c r="AF13" s="167"/>
      <c r="AG13" s="167"/>
      <c r="AH13" s="167"/>
      <c r="AI13" s="179"/>
      <c r="AM13" s="183" t="s">
        <v>126</v>
      </c>
      <c r="AP13" s="207" t="s">
        <v>125</v>
      </c>
      <c r="AQ13" s="207" t="s">
        <v>125</v>
      </c>
    </row>
    <row r="14" spans="1:46" ht="49.5" customHeight="1">
      <c r="A14" s="179"/>
      <c r="C14" s="187" t="s">
        <v>29</v>
      </c>
      <c r="D14" s="6" t="s">
        <v>47</v>
      </c>
      <c r="E14" s="3" t="s">
        <v>127</v>
      </c>
      <c r="F14" s="212" t="str">
        <f>INDEX(VD_NAME_LIST,MATCH("4189677",VD_ID_LIST,0))</f>
        <v>Подключение (технологическое присоединение) к централизованной системе водоснабжения</v>
      </c>
      <c r="G14" s="213"/>
      <c r="H14" s="7"/>
      <c r="I14" s="7"/>
      <c r="J14" s="8"/>
      <c r="K14" s="9"/>
      <c r="L14" s="10"/>
      <c r="M14" s="9"/>
      <c r="N14" s="8"/>
      <c r="O14" s="9"/>
      <c r="P14" s="8"/>
      <c r="Q14" s="9"/>
      <c r="R14" s="8"/>
      <c r="S14" s="11"/>
      <c r="T14" s="7"/>
      <c r="U14" s="8"/>
      <c r="V14" s="8"/>
      <c r="W14" s="135"/>
      <c r="X14" s="7">
        <v>0.47</v>
      </c>
      <c r="Y14" s="8">
        <v>0</v>
      </c>
      <c r="Z14" s="8">
        <v>0</v>
      </c>
      <c r="AA14" s="135"/>
      <c r="AB14" s="7"/>
      <c r="AC14" s="8"/>
      <c r="AD14" s="135"/>
      <c r="AE14" s="167"/>
      <c r="AF14" s="167"/>
      <c r="AG14" s="167"/>
      <c r="AH14" s="167"/>
      <c r="AI14" s="179"/>
      <c r="AM14" s="183" t="s">
        <v>128</v>
      </c>
      <c r="AP14" s="207" t="s">
        <v>125</v>
      </c>
      <c r="AQ14" s="207" t="s">
        <v>125</v>
      </c>
    </row>
    <row r="15" spans="1:46" ht="14.25" customHeight="1">
      <c r="A15" s="179"/>
      <c r="C15" s="187"/>
      <c r="D15" s="214"/>
      <c r="E15" s="215" t="str">
        <f>IF(TITLE_DIFFERENTIATION_TYPE="нет","","Добавить систему")</f>
        <v>Добавить систему</v>
      </c>
      <c r="F15" s="215" t="str">
        <f>IF(TITLE_DIFFERENTIATION_TYPE="нет","Добавить вид деятельности","")</f>
        <v/>
      </c>
      <c r="G15" s="216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8"/>
      <c r="AE15" s="168"/>
      <c r="AF15" s="168"/>
      <c r="AG15" s="168"/>
      <c r="AH15" s="168"/>
      <c r="AI15" s="179"/>
      <c r="AT15" s="179">
        <v>17</v>
      </c>
    </row>
    <row r="16" spans="1:46" ht="14.25" customHeight="1">
      <c r="AI16" s="179"/>
      <c r="AT16" s="179">
        <v>14</v>
      </c>
    </row>
    <row r="17" spans="1:46" ht="14.25" customHeight="1">
      <c r="AT17" s="179">
        <v>14</v>
      </c>
    </row>
    <row r="18" spans="1:46" ht="14.25" customHeight="1">
      <c r="AT18" s="179">
        <v>14</v>
      </c>
    </row>
    <row r="19" spans="1:46" ht="14.25" customHeight="1">
      <c r="AT19" s="179">
        <v>14</v>
      </c>
    </row>
    <row r="20" spans="1:46" ht="14.25" hidden="1" customHeight="1">
      <c r="A20" s="178" t="s">
        <v>8</v>
      </c>
      <c r="B20" s="179">
        <v>0</v>
      </c>
      <c r="C20" s="180">
        <v>3</v>
      </c>
      <c r="D20" s="179">
        <v>5</v>
      </c>
      <c r="E20" s="179">
        <v>48</v>
      </c>
      <c r="F20" s="179">
        <v>38</v>
      </c>
      <c r="G20" s="179">
        <v>0</v>
      </c>
      <c r="H20" s="179">
        <v>0</v>
      </c>
      <c r="I20" s="179">
        <v>0</v>
      </c>
      <c r="J20" s="179">
        <v>0</v>
      </c>
      <c r="K20" s="179">
        <v>0</v>
      </c>
      <c r="L20" s="179">
        <v>0</v>
      </c>
      <c r="M20" s="179">
        <v>0</v>
      </c>
      <c r="N20" s="179">
        <v>0</v>
      </c>
      <c r="O20" s="179">
        <v>0</v>
      </c>
      <c r="P20" s="179">
        <v>0</v>
      </c>
      <c r="Q20" s="179">
        <v>0</v>
      </c>
      <c r="R20" s="179">
        <v>0</v>
      </c>
      <c r="S20" s="179">
        <v>0</v>
      </c>
      <c r="T20" s="179">
        <v>0</v>
      </c>
      <c r="U20" s="179">
        <v>0</v>
      </c>
      <c r="V20" s="179">
        <v>0</v>
      </c>
      <c r="W20" s="179">
        <v>0</v>
      </c>
      <c r="X20" s="179">
        <v>0</v>
      </c>
      <c r="Y20" s="179">
        <v>0</v>
      </c>
      <c r="Z20" s="179">
        <v>0</v>
      </c>
      <c r="AA20" s="179">
        <v>0</v>
      </c>
      <c r="AB20" s="179">
        <v>0</v>
      </c>
      <c r="AC20" s="179">
        <v>0</v>
      </c>
      <c r="AD20" s="179">
        <v>0</v>
      </c>
      <c r="AE20" s="179">
        <v>0</v>
      </c>
      <c r="AF20" s="179">
        <v>0</v>
      </c>
      <c r="AG20" s="179">
        <v>0</v>
      </c>
      <c r="AH20" s="179">
        <v>0</v>
      </c>
      <c r="AI20" s="182">
        <v>3</v>
      </c>
      <c r="AJ20" s="183">
        <v>10</v>
      </c>
      <c r="AK20" s="183">
        <v>10</v>
      </c>
      <c r="AL20" s="183">
        <v>10</v>
      </c>
      <c r="AM20" s="183">
        <v>0</v>
      </c>
      <c r="AN20" s="183">
        <v>15</v>
      </c>
      <c r="AO20" s="183">
        <v>16</v>
      </c>
      <c r="AP20" s="183">
        <v>10</v>
      </c>
      <c r="AQ20" s="183">
        <v>10</v>
      </c>
      <c r="AR20" s="183">
        <v>10</v>
      </c>
      <c r="AS20" s="183">
        <v>10</v>
      </c>
      <c r="AT20" s="179">
        <v>23</v>
      </c>
    </row>
  </sheetData>
  <mergeCells count="32">
    <mergeCell ref="AH7:AH9"/>
    <mergeCell ref="AC8:AC9"/>
    <mergeCell ref="AE12:AE15"/>
    <mergeCell ref="AF12:AF15"/>
    <mergeCell ref="AG12:AG15"/>
    <mergeCell ref="AH12:AH15"/>
    <mergeCell ref="AB1:AC1"/>
    <mergeCell ref="D7:AD7"/>
    <mergeCell ref="AE7:AE9"/>
    <mergeCell ref="AF7:AF9"/>
    <mergeCell ref="AG7:AG9"/>
    <mergeCell ref="X8:X9"/>
    <mergeCell ref="Y8:Y9"/>
    <mergeCell ref="Z8:Z9"/>
    <mergeCell ref="D8:D9"/>
    <mergeCell ref="E8:E9"/>
    <mergeCell ref="F8:F9"/>
    <mergeCell ref="AB8:AB9"/>
    <mergeCell ref="U8:U9"/>
    <mergeCell ref="V8:V9"/>
    <mergeCell ref="H1:R1"/>
    <mergeCell ref="T1:V1"/>
    <mergeCell ref="H8:H9"/>
    <mergeCell ref="I8:I9"/>
    <mergeCell ref="D4:R4"/>
    <mergeCell ref="D5:R5"/>
    <mergeCell ref="X1:Z1"/>
    <mergeCell ref="J8:M8"/>
    <mergeCell ref="N8:O8"/>
    <mergeCell ref="P8:Q8"/>
    <mergeCell ref="R8:R9"/>
    <mergeCell ref="T8:T9"/>
  </mergeCells>
  <dataValidations count="6">
    <dataValidation type="list" allowBlank="1" showInputMessage="1" showErrorMessage="1" errorTitle="Ошибка" error="Выберите значение из списка" prompt="Выберите значение из списка" sqref="L12:L14" xr:uid="{D7DB6E8D-474E-4EFE-9689-65BDA6529CDE}">
      <formula1>kind_of_power_te_unit</formula1>
    </dataValidation>
    <dataValidation type="whole" allowBlank="1" showErrorMessage="1" errorTitle="Ошибка" error="Допускается ввод только неотрицательных целых чисел!" sqref="U12:V14 Y12:Z14 R12:S14 AC12:AC14 P12:P14 N12:N14 J12:J14" xr:uid="{A28EDC31-646B-4210-8A94-8F21AFF6CA3B}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2:F14" xr:uid="{51D18055-3C89-4574-A33D-9DB5C82B8BE8}"/>
    <dataValidation type="textLength" operator="lessThanOrEqual" allowBlank="1" showInputMessage="1" showErrorMessage="1" errorTitle="Ошибка" error="Допускается ввод не более 900 символов!" sqref="E12:E14" xr:uid="{DAC6D4F4-073B-431D-8821-254F353947CE}">
      <formula1>900</formula1>
    </dataValidation>
    <dataValidation type="decimal" allowBlank="1" showErrorMessage="1" errorTitle="Ошибка" error="Допускается ввод только неотрицательных чисел!" sqref="H11:AD11 H12:I14 AB12:AB14 X12:X14 T12:T14 Q12:Q14 O12:O14 M12:M14 K12:K14" xr:uid="{2B2D3535-5A0F-4BDF-AE5D-5222E070AA5C}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1:G11" xr:uid="{D5FD2701-63E3-4385-8137-848758EE686E}"/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358C-54E1-4308-A89C-5764C4C762DD}">
  <dimension ref="A1:W20"/>
  <sheetViews>
    <sheetView topLeftCell="D3" workbookViewId="0">
      <selection activeCell="K18" sqref="K18"/>
    </sheetView>
  </sheetViews>
  <sheetFormatPr defaultColWidth="10.5703125" defaultRowHeight="14.25" customHeight="1"/>
  <cols>
    <col min="1" max="1" width="9.140625" style="81" hidden="1" customWidth="1"/>
    <col min="2" max="3" width="9.140625" style="82" hidden="1" customWidth="1"/>
    <col min="4" max="4" width="3" style="83" customWidth="1"/>
    <col min="5" max="5" width="6" style="82" customWidth="1"/>
    <col min="6" max="6" width="1.7109375" style="82" hidden="1" customWidth="1"/>
    <col min="7" max="8" width="30" style="82" customWidth="1"/>
    <col min="9" max="9" width="8" style="82" customWidth="1"/>
    <col min="10" max="10" width="12.140625" style="82" customWidth="1"/>
    <col min="11" max="11" width="46" style="82" customWidth="1"/>
    <col min="12" max="12" width="100" style="82" customWidth="1"/>
    <col min="13" max="13" width="7" style="84" customWidth="1"/>
    <col min="14" max="22" width="10" style="82" customWidth="1"/>
    <col min="23" max="23" width="10.5703125" style="82"/>
    <col min="24" max="16384" width="10.5703125" style="1"/>
  </cols>
  <sheetData>
    <row r="1" spans="1:23" s="85" customFormat="1" ht="27.75" hidden="1" customHeight="1">
      <c r="D1" s="97"/>
      <c r="G1" s="85" t="s">
        <v>102</v>
      </c>
      <c r="H1" s="85" t="s">
        <v>103</v>
      </c>
      <c r="I1" s="85" t="s">
        <v>104</v>
      </c>
      <c r="P1" s="85" t="s">
        <v>102</v>
      </c>
      <c r="Q1" s="85" t="s">
        <v>103</v>
      </c>
      <c r="R1" s="85" t="s">
        <v>104</v>
      </c>
      <c r="W1" s="85" t="s">
        <v>32</v>
      </c>
    </row>
    <row r="2" spans="1:23" s="85" customFormat="1" ht="27.75" hidden="1" customHeight="1">
      <c r="D2" s="97"/>
      <c r="W2" s="85">
        <v>0</v>
      </c>
    </row>
    <row r="3" spans="1:23" s="89" customFormat="1" ht="14.25" customHeight="1">
      <c r="A3" s="88"/>
      <c r="D3" s="90"/>
      <c r="E3" s="98"/>
      <c r="F3" s="98"/>
      <c r="G3" s="98"/>
      <c r="H3" s="98"/>
      <c r="I3" s="99"/>
      <c r="J3" s="100"/>
      <c r="K3" s="100"/>
      <c r="L3" s="100"/>
      <c r="W3" s="89">
        <v>5</v>
      </c>
    </row>
    <row r="4" spans="1:23" ht="14.25" customHeight="1">
      <c r="D4" s="86"/>
      <c r="E4" s="171" t="s">
        <v>105</v>
      </c>
      <c r="F4" s="171"/>
      <c r="G4" s="172"/>
      <c r="H4" s="172"/>
      <c r="I4" s="173"/>
      <c r="J4" s="87"/>
      <c r="K4" s="101"/>
      <c r="L4" s="101"/>
      <c r="W4" s="82">
        <v>22</v>
      </c>
    </row>
    <row r="5" spans="1:23" s="82" customFormat="1" ht="14.25" customHeight="1">
      <c r="A5" s="81"/>
      <c r="D5" s="86"/>
      <c r="E5" s="174" t="str">
        <f>IF(org=0,"Не определено",org)</f>
        <v>СГ МУП "Городские тепловые сети"</v>
      </c>
      <c r="F5" s="174"/>
      <c r="G5" s="175"/>
      <c r="H5" s="175"/>
      <c r="I5" s="176"/>
      <c r="J5" s="87"/>
      <c r="K5" s="101"/>
      <c r="L5" s="101"/>
      <c r="M5" s="84"/>
      <c r="W5" s="82">
        <v>17</v>
      </c>
    </row>
    <row r="6" spans="1:23" s="89" customFormat="1" ht="14.25" customHeight="1">
      <c r="A6" s="88"/>
      <c r="D6" s="90"/>
      <c r="E6" s="98"/>
      <c r="F6" s="98"/>
      <c r="G6" s="102"/>
      <c r="H6" s="102"/>
      <c r="I6" s="91"/>
      <c r="J6" s="91"/>
      <c r="K6" s="92"/>
      <c r="L6" s="91"/>
      <c r="W6" s="89">
        <v>11</v>
      </c>
    </row>
    <row r="7" spans="1:23" ht="14.25" customHeight="1">
      <c r="D7" s="86"/>
      <c r="E7" s="154" t="s">
        <v>0</v>
      </c>
      <c r="F7" s="154"/>
      <c r="G7" s="177"/>
      <c r="H7" s="177"/>
      <c r="I7" s="177"/>
      <c r="J7" s="177"/>
      <c r="K7" s="177"/>
      <c r="L7" s="160" t="s">
        <v>33</v>
      </c>
      <c r="W7" s="82">
        <v>14</v>
      </c>
    </row>
    <row r="8" spans="1:23" ht="14.25" customHeight="1">
      <c r="D8" s="86"/>
      <c r="E8" s="103" t="s">
        <v>1</v>
      </c>
      <c r="F8" s="103"/>
      <c r="G8" s="96" t="s">
        <v>106</v>
      </c>
      <c r="H8" s="96" t="s">
        <v>107</v>
      </c>
      <c r="I8" s="13" t="s">
        <v>104</v>
      </c>
      <c r="J8" s="13" t="s">
        <v>108</v>
      </c>
      <c r="K8" s="13" t="s">
        <v>109</v>
      </c>
      <c r="L8" s="160"/>
      <c r="W8" s="82">
        <v>46</v>
      </c>
    </row>
    <row r="9" spans="1:23" ht="27.75" hidden="1" customHeight="1">
      <c r="D9" s="93"/>
      <c r="E9" s="104"/>
      <c r="F9" s="104"/>
      <c r="G9" s="104"/>
      <c r="H9" s="104"/>
      <c r="I9" s="104"/>
      <c r="J9" s="104"/>
      <c r="K9" s="104"/>
      <c r="L9" s="104"/>
      <c r="M9" s="82"/>
      <c r="W9" s="82">
        <v>0</v>
      </c>
    </row>
    <row r="10" spans="1:23" ht="27.75" hidden="1" customHeight="1">
      <c r="A10" s="82"/>
      <c r="D10" s="86"/>
      <c r="E10" s="96">
        <v>0</v>
      </c>
      <c r="F10" s="96"/>
      <c r="G10" s="105"/>
      <c r="H10" s="105"/>
      <c r="I10" s="105"/>
      <c r="J10" s="105"/>
      <c r="K10" s="105"/>
      <c r="L10" s="166" t="s">
        <v>110</v>
      </c>
      <c r="W10" s="82">
        <v>0</v>
      </c>
    </row>
    <row r="11" spans="1:23" ht="27.75" hidden="1" customHeight="1">
      <c r="A11" s="170"/>
      <c r="B11" s="106"/>
      <c r="C11" s="106"/>
      <c r="D11" s="107"/>
      <c r="E11" s="108"/>
      <c r="F11" s="108"/>
      <c r="G11" s="108"/>
      <c r="H11" s="108"/>
      <c r="I11" s="109"/>
      <c r="J11" s="110"/>
      <c r="K11" s="111"/>
      <c r="L11" s="169"/>
      <c r="M11" s="85"/>
      <c r="N11" s="85"/>
      <c r="O11" s="85"/>
      <c r="P11" s="112"/>
      <c r="Q11" s="112"/>
      <c r="R11" s="113"/>
      <c r="S11" s="85"/>
      <c r="T11" s="85"/>
      <c r="U11" s="85"/>
      <c r="V11" s="85"/>
      <c r="W11" s="82">
        <v>0</v>
      </c>
    </row>
    <row r="12" spans="1:23" s="89" customFormat="1" ht="29.25" customHeight="1">
      <c r="A12" s="170"/>
      <c r="B12" s="106"/>
      <c r="C12" s="106"/>
      <c r="D12" s="114"/>
      <c r="E12" s="103">
        <v>1</v>
      </c>
      <c r="F12" s="115" t="s">
        <v>111</v>
      </c>
      <c r="G12" s="116" t="s">
        <v>112</v>
      </c>
      <c r="H12" s="117" t="s">
        <v>112</v>
      </c>
      <c r="I12" s="118" t="s">
        <v>113</v>
      </c>
      <c r="J12" s="119" t="s">
        <v>101</v>
      </c>
      <c r="K12" s="120" t="s">
        <v>54</v>
      </c>
      <c r="L12" s="169"/>
      <c r="M12" s="85"/>
      <c r="N12" s="85"/>
      <c r="O12" s="85"/>
      <c r="P12" s="112" t="s">
        <v>114</v>
      </c>
      <c r="Q12" s="112" t="s">
        <v>115</v>
      </c>
      <c r="R12" s="113" t="s">
        <v>116</v>
      </c>
      <c r="S12" s="85" t="s">
        <v>117</v>
      </c>
      <c r="T12" s="85"/>
      <c r="U12" s="85"/>
      <c r="V12" s="85"/>
      <c r="W12" s="89">
        <v>14</v>
      </c>
    </row>
    <row r="13" spans="1:23" ht="32.25" customHeight="1">
      <c r="A13" s="167"/>
      <c r="B13" s="106"/>
      <c r="C13" s="106"/>
      <c r="D13" s="114" t="s">
        <v>29</v>
      </c>
      <c r="E13" s="121" t="s">
        <v>3</v>
      </c>
      <c r="F13" s="122" t="s">
        <v>129</v>
      </c>
      <c r="G13" s="123" t="s">
        <v>130</v>
      </c>
      <c r="H13" s="117" t="s">
        <v>131</v>
      </c>
      <c r="I13" s="118" t="s">
        <v>132</v>
      </c>
      <c r="J13" s="119" t="s">
        <v>101</v>
      </c>
      <c r="K13" s="124" t="s">
        <v>54</v>
      </c>
      <c r="L13" s="167"/>
      <c r="M13" s="85"/>
      <c r="N13" s="85"/>
      <c r="O13" s="85"/>
      <c r="P13" s="112" t="s">
        <v>114</v>
      </c>
      <c r="Q13" s="112" t="s">
        <v>115</v>
      </c>
      <c r="R13" s="113" t="s">
        <v>116</v>
      </c>
      <c r="S13" s="85" t="s">
        <v>117</v>
      </c>
      <c r="T13" s="85"/>
      <c r="U13" s="85"/>
      <c r="V13" s="85"/>
      <c r="W13" s="89"/>
    </row>
    <row r="14" spans="1:23" ht="14.25" customHeight="1">
      <c r="A14" s="170"/>
      <c r="D14" s="86"/>
      <c r="E14" s="95"/>
      <c r="F14" s="125"/>
      <c r="G14" s="126" t="s">
        <v>118</v>
      </c>
      <c r="H14" s="127"/>
      <c r="I14" s="127"/>
      <c r="J14" s="127"/>
      <c r="K14" s="128"/>
      <c r="L14" s="168"/>
      <c r="M14" s="82"/>
      <c r="W14" s="82">
        <v>15</v>
      </c>
    </row>
    <row r="15" spans="1:23" ht="14.25" customHeight="1">
      <c r="A15" s="88"/>
      <c r="B15" s="89"/>
      <c r="C15" s="89"/>
      <c r="D15" s="12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2">
        <v>11</v>
      </c>
    </row>
    <row r="16" spans="1:23" ht="14.25" customHeight="1">
      <c r="D16" s="130"/>
      <c r="E16" s="131"/>
      <c r="F16" s="131"/>
      <c r="G16" s="132" t="str">
        <f>"&lt;1&gt; Указывается информация по муниципальным районам и муниципальным образованиям, на территории которых регулируемая организация осуществляет "&amp;IF(TEMPLATE_SPHERE&lt;&gt;"TKO","регулируемый вид деятельности в сфере "&amp;TEMPLATE_SPHERE_RUS&amp;".","деятельность в области обращения с "&amp;TEMPLATE_SPHERE_RUS_2&amp;".")</f>
        <v>&lt;1&gt;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v>
      </c>
      <c r="H16" s="130"/>
      <c r="I16" s="130"/>
      <c r="J16" s="130"/>
      <c r="K16" s="130"/>
      <c r="L16" s="130"/>
      <c r="W16" s="82">
        <v>14</v>
      </c>
    </row>
    <row r="17" spans="1:23" ht="14.25" customHeight="1">
      <c r="W17" s="82">
        <v>14</v>
      </c>
    </row>
    <row r="18" spans="1:23" ht="14.25" customHeight="1">
      <c r="W18" s="82">
        <v>14</v>
      </c>
    </row>
    <row r="19" spans="1:23" ht="14.25" customHeight="1">
      <c r="W19" s="82">
        <v>14</v>
      </c>
    </row>
    <row r="20" spans="1:23" ht="27.75" hidden="1" customHeight="1">
      <c r="A20" s="81" t="s">
        <v>8</v>
      </c>
      <c r="B20" s="82">
        <v>0</v>
      </c>
      <c r="C20" s="82">
        <v>0</v>
      </c>
      <c r="D20" s="83">
        <v>3</v>
      </c>
      <c r="E20" s="82">
        <v>6</v>
      </c>
      <c r="F20" s="82">
        <v>0</v>
      </c>
      <c r="G20" s="82">
        <v>30</v>
      </c>
      <c r="H20" s="82">
        <v>30</v>
      </c>
      <c r="I20" s="82">
        <v>8</v>
      </c>
      <c r="J20" s="82">
        <v>12</v>
      </c>
      <c r="K20" s="82">
        <v>46</v>
      </c>
      <c r="L20" s="82">
        <v>100</v>
      </c>
      <c r="M20" s="84">
        <v>7</v>
      </c>
      <c r="N20" s="82">
        <v>10</v>
      </c>
      <c r="O20" s="82">
        <v>10</v>
      </c>
      <c r="P20" s="82">
        <v>10</v>
      </c>
      <c r="Q20" s="82">
        <v>10</v>
      </c>
      <c r="R20" s="82">
        <v>10</v>
      </c>
      <c r="S20" s="82">
        <v>10</v>
      </c>
      <c r="T20" s="82">
        <v>10</v>
      </c>
      <c r="U20" s="82">
        <v>10</v>
      </c>
      <c r="V20" s="82">
        <v>10</v>
      </c>
      <c r="W20" s="82">
        <v>23</v>
      </c>
    </row>
  </sheetData>
  <mergeCells count="6">
    <mergeCell ref="L10:L14"/>
    <mergeCell ref="A11:A14"/>
    <mergeCell ref="E4:I4"/>
    <mergeCell ref="E5:I5"/>
    <mergeCell ref="E7:K7"/>
    <mergeCell ref="L7:L8"/>
  </mergeCells>
  <dataValidations count="3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Web&quot;." sqref="K12:K13" xr:uid="{2A8F449F-5A51-4BA0-AA8A-B24C01864407}">
      <formula1>900</formula1>
    </dataValidation>
    <dataValidation allowBlank="1" showInputMessage="1" showErrorMessage="1" prompt="Изменение значения по двойному щелчоку левой кнопки мыши" sqref="J12:J13" xr:uid="{42450656-8344-4D9C-B600-38FD180BE6D3}"/>
    <dataValidation type="decimal" allowBlank="1" showErrorMessage="1" errorTitle="Ошибка" error="Допускается ввод только неотрицательных чисел!" sqref="G10:K10" xr:uid="{8DEBCD60-92D8-4B3E-98F1-8EF91B86564F}">
      <formula1>0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1.2.</vt:lpstr>
      <vt:lpstr>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2024-10-04T09:37:41Z</dcterms:modified>
</cp:coreProperties>
</file>