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13_ncr:1_{37384CF2-A837-4FD8-8D44-18C75839F37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форма 1." sheetId="1" r:id="rId1"/>
    <sheet name="форма 2." sheetId="2" r:id="rId2"/>
    <sheet name="1.3." sheetId="3" r:id="rId3"/>
  </sheets>
  <externalReferences>
    <externalReference r:id="rId4"/>
    <externalReference r:id="rId5"/>
  </externalReferences>
  <definedNames>
    <definedName name="inn">[1]Титульный!$F$36</definedName>
    <definedName name="kind_of_power_te_unit">[2]TEHSHEET!$J$11:$J$12</definedName>
    <definedName name="kind_of_unit">[1]TEHSHEET!$J$2:$J$3</definedName>
    <definedName name="kpp">[1]Титульный!$F$37</definedName>
    <definedName name="List05_CS_Copy">'[1]Форма 1.0.1'!$N$7:$N$26</definedName>
    <definedName name="List05_VD_Copy">'[1]Форма 1.0.1'!$O$7:$O$26</definedName>
    <definedName name="org">[2]Титульный!$F$31</definedName>
    <definedName name="ORG_INFO_NAME_FORM">[2]DATA_FORMS!$C$4</definedName>
    <definedName name="ORG_INFO_P_NOTE_MAIN">[2]DATA_NPA!$N$3</definedName>
    <definedName name="ORG_VD_NAME_FORM">[2]DATA_FORMS!$C$31</definedName>
    <definedName name="region_name">[1]Титульный!$F$7</definedName>
    <definedName name="TEMPLATE_SPHERE">[2]TEHSHEET!$E$36</definedName>
    <definedName name="TEMPLATE_SPHERE_RUS">[2]TEHSHEET!$F$36</definedName>
    <definedName name="TEMPLATE_SPHERE_RUS_2">[2]TEHSHEET!$G$36</definedName>
    <definedName name="TITLE_DIFFERENTIATION_TYPE">[2]Титульный!$F$41</definedName>
    <definedName name="VD_ID_LIST">[2]REESTR_VED!$A$2:$A$11</definedName>
    <definedName name="VD_NAME_LIST">[2]REESTR_VED!$B$2:$B$11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F14" i="2"/>
  <c r="F13" i="2"/>
  <c r="F12" i="2"/>
  <c r="F8" i="2"/>
  <c r="E8" i="2"/>
  <c r="D5" i="2"/>
  <c r="D4" i="2"/>
  <c r="G15" i="3"/>
  <c r="E5" i="3"/>
  <c r="G51" i="1"/>
  <c r="E46" i="1"/>
  <c r="G45" i="1"/>
  <c r="E44" i="1"/>
  <c r="G43" i="1"/>
  <c r="E43" i="1"/>
  <c r="G39" i="1"/>
  <c r="E39" i="1"/>
  <c r="E38" i="1"/>
  <c r="E37" i="1"/>
  <c r="G36" i="1"/>
  <c r="E36" i="1"/>
  <c r="G35" i="1"/>
  <c r="E35" i="1"/>
  <c r="G34" i="1"/>
  <c r="E34" i="1"/>
  <c r="E33" i="1"/>
  <c r="A33" i="1"/>
  <c r="D33" i="1" s="1"/>
  <c r="G29" i="1"/>
  <c r="G28" i="1"/>
  <c r="G27" i="1"/>
  <c r="D19" i="1"/>
  <c r="D23" i="1" s="1"/>
  <c r="E18" i="1"/>
  <c r="G17" i="1"/>
  <c r="E17" i="1"/>
  <c r="G16" i="1"/>
  <c r="E16" i="1"/>
  <c r="F15" i="1"/>
  <c r="F14" i="1"/>
  <c r="G13" i="1"/>
  <c r="E13" i="1"/>
  <c r="E12" i="1"/>
  <c r="F11" i="1"/>
  <c r="D5" i="1"/>
  <c r="D4" i="1"/>
  <c r="D37" i="1" l="1"/>
  <c r="D38" i="1" s="1"/>
  <c r="D39" i="1" s="1"/>
  <c r="D34" i="1"/>
  <c r="D36" i="1"/>
  <c r="D35" i="1"/>
  <c r="D20" i="1"/>
  <c r="D21" i="1"/>
  <c r="D22" i="1"/>
  <c r="D41" i="1" l="1"/>
  <c r="D40" i="1"/>
  <c r="D43" i="1"/>
  <c r="D44" i="1" s="1"/>
  <c r="D45" i="1" s="1"/>
  <c r="D46" i="1" l="1"/>
  <c r="D51" i="1"/>
  <c r="D49" i="1"/>
  <c r="D48" i="1"/>
  <c r="D47" i="1"/>
</calcChain>
</file>

<file path=xl/sharedStrings.xml><?xml version="1.0" encoding="utf-8"?>
<sst xmlns="http://schemas.openxmlformats.org/spreadsheetml/2006/main" count="180" uniqueCount="130">
  <si>
    <t>Фирменное наименование юридического лица (согласно уставу регулируемой организации)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</si>
  <si>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</si>
  <si>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</si>
  <si>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</si>
  <si>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</si>
  <si>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</si>
  <si>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</si>
  <si>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</si>
  <si>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</si>
  <si>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x</t>
  </si>
  <si>
    <t>Сургутское городское муниципальное унитарное предприятие "Городские тепловые сети"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</si>
  <si>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</si>
  <si>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</si>
  <si>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</si>
  <si>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</si>
  <si>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</si>
  <si>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</si>
  <si>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1028600587069</t>
  </si>
  <si>
    <t>Инспекция Федеральной налоговой службы по городу Сургуту ХМАО - Югры</t>
  </si>
  <si>
    <t/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</si>
  <si>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</si>
  <si>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</si>
  <si>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</si>
  <si>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</si>
  <si>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</si>
  <si>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</si>
  <si>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</si>
  <si>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</si>
  <si>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</si>
  <si>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3.1.2</t>
  </si>
  <si>
    <t>имя должностного лица</t>
  </si>
  <si>
    <t>3.1.3</t>
  </si>
  <si>
    <t>отчество должностного лица</t>
  </si>
  <si>
    <t>3.2</t>
  </si>
  <si>
    <t>должность</t>
  </si>
  <si>
    <t>3.3</t>
  </si>
  <si>
    <t>контактный телефон</t>
  </si>
  <si>
    <t>3.4</t>
  </si>
  <si>
    <t>адрес электронной почты</t>
  </si>
  <si>
    <t>4</t>
  </si>
  <si>
    <t>Юркин</t>
  </si>
  <si>
    <t>Василий</t>
  </si>
  <si>
    <t>Николаевич</t>
  </si>
  <si>
    <t>8 (3462) 52-43-11</t>
  </si>
  <si>
    <t>Добавить контактный телефон</t>
  </si>
  <si>
    <t>Режим работы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</si>
  <si>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</si>
  <si>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режим работы абонентских отделов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</si>
  <si>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</si>
  <si>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</si>
  <si>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</si>
  <si>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режим работы диспетчерских служб</t>
  </si>
  <si>
    <t>Добавить режим работы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</si>
  <si>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</si>
  <si>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</si>
  <si>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Теплоэлектростанции</t>
  </si>
  <si>
    <t>Тепловые станции</t>
  </si>
  <si>
    <t>Котельные</t>
  </si>
  <si>
    <t>Количество центральных тепловых пунктов, шт.</t>
  </si>
  <si>
    <t>Количество теплоэлектростанций, шт.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</si>
  <si>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</si>
  <si>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</si>
  <si>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</si>
  <si>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Количество тепловых станций, шт.</t>
  </si>
  <si>
    <t>Количество котельных, шт.</t>
  </si>
  <si>
    <t>0</t>
  </si>
  <si>
    <t>Закрытая система теплоснабжения СГМУП "ГТС" на территориии г.Сургута</t>
  </si>
  <si>
    <t>Закрытая система теплоснабжения кот.пр.Набережный</t>
  </si>
  <si>
    <t>МР</t>
  </si>
  <si>
    <t>МО</t>
  </si>
  <si>
    <t>ОКТМО</t>
  </si>
  <si>
    <t>Муниципальный район</t>
  </si>
  <si>
    <t>Муниципальное образование</t>
  </si>
  <si>
    <t>Ссылка на документ</t>
  </si>
  <si>
    <t>Сургут</t>
  </si>
  <si>
    <t>71876000</t>
  </si>
  <si>
    <t>нет</t>
  </si>
  <si>
    <t>Добавить МО</t>
  </si>
  <si>
    <t>Flag_Row_Size</t>
  </si>
  <si>
    <t>Указывается наименование субъекта Российской Федерации</t>
  </si>
  <si>
    <t>5.1</t>
  </si>
  <si>
    <t>Сведения о присвоении статуса единой теплоснабжающей организации:</t>
  </si>
  <si>
    <t>Информация в строках 5.x.1 - 5.x.4 указывается только едиными теплоснабжающими организациями.</t>
  </si>
  <si>
    <t>наименование органа, принявшего решение о присвоении статуса единой теплоснабжающей организации</t>
  </si>
  <si>
    <t>дата решения</t>
  </si>
  <si>
    <t>Дата принятия решения о присвоении статуса единой теплоснабжающей организации указывается в виде «ДД.ММ.ГГГГ».</t>
  </si>
  <si>
    <t>Добавить сведения</t>
  </si>
  <si>
    <t>628403, Тюменская область,  Ханты-Мансийский автономный округ – Югра, город Сургут, улица Маяковского, 15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</si>
  <si>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территория._x000D_
Данные указываются согласно наименованиям адресных объектов в ФГИС ЕИАС.</t>
  </si>
  <si>
    <t xml:space="preserve">  www.surgutgts.ru</t>
  </si>
  <si>
    <t xml:space="preserve">   gts@surgutgts.ru</t>
  </si>
  <si>
    <t>Указывается при наличии</t>
  </si>
  <si>
    <t>с 08:00 до 17:12</t>
  </si>
  <si>
    <t>с 09:00 до 17:12</t>
  </si>
  <si>
    <t>с 00:00 до 23:59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</si>
  <si>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</t>
  </si>
  <si>
    <t>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</si>
  <si>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Наличие или отсутствие утвержденной в установленном порядке инвестиционной программы</t>
  </si>
  <si>
    <t>да</t>
  </si>
  <si>
    <t>Flag_Col_Size</t>
  </si>
  <si>
    <t>BLOCK_MAIN_INFO_OBJECT_HEAT</t>
  </si>
  <si>
    <t>BLOCK_MAIN_INFO_OBJECT_VOTV</t>
  </si>
  <si>
    <t>BLOCK_MAIN_INFO_OBJECT_COLDVSNA</t>
  </si>
  <si>
    <t>BLOCK_MAIN_INFO_OBJECT_HOTVSNA</t>
  </si>
  <si>
    <t>D:T</t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</si>
  <si>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</si>
  <si>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</si>
  <si>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</si>
  <si>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</si>
  <si>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</si>
  <si>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</si>
  <si>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Протяженность сетей горячего водоснабжения (в однотрубном исчислении), км</t>
  </si>
  <si>
    <t>кВт*ч</t>
  </si>
  <si>
    <t>Значения протяженности сетей, показателей в блоках "Теплоэлектростанции", "Тепловые станции", "Котельные" (за исключением колонки "Единицы измерения"), количества центральных тепловых пунктов указываются в виде целых и неотрицательных чисел._x000D_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0._x000D_
В колонке "Единицы измерения" в блоке "Теплоэлектростанции" выбирается одно из значений: кВт*ч или МВт._x000D_
В случае оказания услуг в нескольких системах теплоснабжения информация по каждой из них указывается в отдельной строке.</t>
  </si>
  <si>
    <t>Значения протяженности сетей, количества насосных станций, количества очистных сооружений указываются в виде целых и  неотрицательных чисел._x000D_
В случае отсутствия канализационных сетей, насосных станций, очистных сооружений в соответствующей колонке указывается значение 0._x000D_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строке._x000D_
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</si>
  <si>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чисел._x000D_
В случае отсутствия водопроводных сетей, скважин, подкачивающих станций в соответствующей колонке указывается значение 0._x000D_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строке._x000D_
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системе.</t>
  </si>
  <si>
    <t>Значения протяженности сетей, количества центральных тепловых пунктов указываются в виде целых и неотрицательных чисел._x000D_
В случае отсутствия водопроводных сетей, центральных тепловых пунктов в соответствующей колонке указывается значение 0._x000D_
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строке.</t>
  </si>
  <si>
    <t>"4190064"; "4190068"; "4190070"</t>
  </si>
  <si>
    <t>n</t>
  </si>
  <si>
    <t>×</t>
  </si>
  <si>
    <t>Информация об отсутствии сети "Интернет" &lt;1&gt;</t>
  </si>
  <si>
    <t>Отсутствует доступ к сети "Интернет"</t>
  </si>
  <si>
    <t>В случае отсутствия доступа к сети "Интернет" на территории выбранного муниципального образования в колонке "Отсутствует доступ к сети "Интернет" указывается "Да"._x000D_
В колонке "Ссылка на документ" указывается материал в виде ссылки на документ, подтверждающий отсутствие сети "Интернет" на территории выбранного муниципального образования, предварительно загруженный в хранилище данных ФГИС ЕИАС._x000D_
В случае отсутствия доступа к сети "Интернет"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</si>
  <si>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75</t>
  </si>
  <si>
    <t>Омский муниципальный район</t>
  </si>
  <si>
    <t>Ачаирское сельское поселение</t>
  </si>
  <si>
    <t>52644404</t>
  </si>
  <si>
    <t>Ачаирское сельское поселение (52644404)</t>
  </si>
  <si>
    <t>Передача тепловой энергии</t>
  </si>
  <si>
    <t>"4190068"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</si>
</sst>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_-* #,##0.00[$€-1]_-;\-* #,##0.00[$€-1]_-;_-* &quot;-&quot;??[$€-1]_-"/>
    <numFmt numFmtId="166" formatCode="#,##0.0"/>
    <numFmt numFmtId="167" formatCode="#,##0.000"/>
    <numFmt numFmtId="168" formatCode="#,##0.0000"/>
  </numFmts>
  <fonts count="59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3"/>
      <color rgb="FF000000"/>
      <name val="Tahoma"/>
      <family val="2"/>
      <charset val="204"/>
    </font>
    <font>
      <b/>
      <sz val="9"/>
      <color rgb="FF0070C0"/>
      <name val="Tahoma"/>
      <family val="2"/>
      <charset val="204"/>
    </font>
    <font>
      <b/>
      <sz val="3"/>
      <name val="Tahoma"/>
      <family val="2"/>
      <charset val="204"/>
    </font>
    <font>
      <b/>
      <sz val="9"/>
      <color rgb="FF000080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BCBCBC"/>
      <name val="Tahoma"/>
      <family val="2"/>
      <charset val="204"/>
    </font>
    <font>
      <sz val="18"/>
      <color rgb="FF000000"/>
      <name val="Tahoma"/>
      <family val="2"/>
      <charset val="204"/>
    </font>
    <font>
      <sz val="9"/>
      <color rgb="FF000080"/>
      <name val="Tahoma"/>
      <family val="2"/>
      <charset val="204"/>
    </font>
    <font>
      <sz val="11"/>
      <color rgb="FFBCBCBC"/>
      <name val="Wingdings 2"/>
      <family val="1"/>
      <charset val="2"/>
    </font>
    <font>
      <sz val="12"/>
      <color rgb="FF000000"/>
      <name val="Tahoma"/>
      <family val="2"/>
      <charset val="204"/>
    </font>
    <font>
      <u/>
      <sz val="9"/>
      <color theme="10"/>
      <name val="Tahoma"/>
      <family val="2"/>
      <charset val="204"/>
    </font>
    <font>
      <sz val="8"/>
      <name val="Tahoma"/>
      <family val="2"/>
      <charset val="204"/>
    </font>
    <font>
      <sz val="9"/>
      <color rgb="FF0066CC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rgb="FFFFFFFF"/>
      <name val="Tahoma"/>
      <family val="2"/>
      <charset val="204"/>
    </font>
    <font>
      <sz val="11"/>
      <name val="Wingdings 2"/>
      <family val="1"/>
      <charset val="2"/>
    </font>
    <font>
      <sz val="10"/>
      <name val="Tahoma"/>
      <family val="2"/>
      <charset val="204"/>
    </font>
    <font>
      <sz val="18"/>
      <name val="Tahoma"/>
      <family val="2"/>
      <charset val="204"/>
    </font>
    <font>
      <sz val="3"/>
      <color rgb="FFFFFFFF"/>
      <name val="Tahoma"/>
      <family val="2"/>
      <charset val="204"/>
    </font>
    <font>
      <sz val="3"/>
      <name val="Tahoma"/>
      <family val="2"/>
      <charset val="204"/>
    </font>
    <font>
      <sz val="3"/>
      <color rgb="FFBCBCBC"/>
      <name val="Tahoma"/>
      <family val="2"/>
      <charset val="204"/>
    </font>
    <font>
      <b/>
      <sz val="9"/>
      <name val="Tahoma"/>
      <family val="2"/>
      <charset val="204"/>
    </font>
    <font>
      <sz val="12"/>
      <name val="Marlett"/>
      <charset val="2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name val="Palatino"/>
    </font>
    <font>
      <u/>
      <sz val="10"/>
      <color rgb="FF800080"/>
      <name val="Arial Cyr"/>
    </font>
    <font>
      <sz val="8"/>
      <name val="Helv"/>
    </font>
    <font>
      <sz val="10"/>
      <name val="Arial"/>
      <family val="2"/>
      <charset val="204"/>
    </font>
    <font>
      <u/>
      <sz val="9"/>
      <color theme="11"/>
      <name val="Tahoma"/>
      <family val="2"/>
      <charset val="204"/>
    </font>
    <font>
      <sz val="9"/>
      <color rgb="FFFFFFFF"/>
      <name val="Tahoma"/>
    </font>
    <font>
      <sz val="9"/>
      <name val="Tahoma"/>
    </font>
    <font>
      <sz val="11"/>
      <color rgb="FFBCBCBC"/>
      <name val="Wingdings 2"/>
    </font>
    <font>
      <sz val="9"/>
      <color theme="0"/>
      <name val="Tahoma"/>
    </font>
    <font>
      <sz val="11"/>
      <name val="Wingdings 2"/>
    </font>
    <font>
      <sz val="1"/>
      <color theme="0"/>
      <name val="Tahoma"/>
    </font>
    <font>
      <sz val="3"/>
      <color theme="0"/>
      <name val="Tahoma"/>
    </font>
    <font>
      <sz val="10"/>
      <name val="Tahoma"/>
    </font>
    <font>
      <sz val="18"/>
      <name val="Tahoma"/>
    </font>
    <font>
      <sz val="3"/>
      <color rgb="FFFFFFFF"/>
      <name val="Tahoma"/>
    </font>
    <font>
      <sz val="3"/>
      <name val="Tahoma"/>
    </font>
    <font>
      <sz val="3"/>
      <color rgb="FFBCBCBC"/>
      <name val="Tahoma"/>
    </font>
    <font>
      <b/>
      <sz val="9"/>
      <color rgb="FF000080"/>
      <name val="Tahoma"/>
    </font>
    <font>
      <sz val="9"/>
      <color rgb="FFBCBCBC"/>
      <name val="Tahoma"/>
    </font>
    <font>
      <sz val="1"/>
      <name val="Tahoma"/>
    </font>
    <font>
      <sz val="1"/>
      <color rgb="FFBCBCBC"/>
      <name val="Tahoma"/>
    </font>
    <font>
      <b/>
      <sz val="9"/>
      <name val="Tahoma"/>
    </font>
    <font>
      <sz val="9"/>
      <color rgb="FF000080"/>
      <name val="Tahoma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</patternFill>
    </fill>
    <fill>
      <patternFill patternType="solid">
        <fgColor rgb="FFE3FAFD"/>
      </patternFill>
    </fill>
    <fill>
      <patternFill patternType="lightDown">
        <fgColor rgb="FFC0C0C0"/>
      </patternFill>
    </fill>
    <fill>
      <patternFill patternType="solid">
        <fgColor rgb="FFFFFFC0"/>
      </patternFill>
    </fill>
    <fill>
      <patternFill patternType="solid">
        <fgColor rgb="FFB7E4FF"/>
      </patternFill>
    </fill>
    <fill>
      <patternFill patternType="solid">
        <fgColor rgb="FFD7EAD3"/>
      </patternFill>
    </fill>
    <fill>
      <patternFill patternType="solid">
        <fgColor rgb="FFFFFF99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0">
    <xf numFmtId="0" fontId="0" fillId="0" borderId="0"/>
    <xf numFmtId="0" fontId="2" fillId="2" borderId="1" applyNumberFormat="0" applyFont="0" applyFill="0" applyAlignment="0" applyProtection="0">
      <alignment horizontal="center" vertical="center" wrapText="1"/>
    </xf>
    <xf numFmtId="0" fontId="3" fillId="0" borderId="0" applyBorder="0">
      <alignment horizontal="center" vertical="center" wrapText="1"/>
    </xf>
    <xf numFmtId="0" fontId="2" fillId="0" borderId="2" applyBorder="0">
      <alignment horizontal="center" vertical="center" wrapText="1"/>
    </xf>
    <xf numFmtId="4" fontId="1" fillId="3" borderId="3" applyBorder="0">
      <alignment horizontal="right"/>
    </xf>
    <xf numFmtId="49" fontId="32" fillId="0" borderId="0" applyFill="0" applyBorder="0">
      <alignment vertical="top"/>
    </xf>
    <xf numFmtId="0" fontId="33" fillId="0" borderId="0" applyFill="0" applyBorder="0">
      <alignment vertical="top"/>
    </xf>
    <xf numFmtId="0" fontId="34" fillId="0" borderId="0" applyFill="0" applyBorder="0"/>
    <xf numFmtId="165" fontId="34" fillId="0" borderId="0" applyFill="0" applyBorder="0"/>
    <xf numFmtId="38" fontId="35" fillId="0" borderId="0" applyFill="0" applyBorder="0">
      <alignment vertical="top"/>
    </xf>
    <xf numFmtId="166" fontId="1" fillId="10" borderId="0" applyBorder="0">
      <protection locked="0"/>
    </xf>
    <xf numFmtId="0" fontId="36" fillId="0" borderId="0" applyFill="0" applyBorder="0">
      <alignment vertical="center"/>
    </xf>
    <xf numFmtId="167" fontId="1" fillId="10" borderId="0" applyBorder="0">
      <protection locked="0"/>
    </xf>
    <xf numFmtId="168" fontId="1" fillId="10" borderId="0" applyBorder="0">
      <protection locked="0"/>
    </xf>
    <xf numFmtId="0" fontId="37" fillId="0" borderId="0" applyFill="0" applyBorder="0">
      <alignment vertical="top"/>
    </xf>
    <xf numFmtId="0" fontId="38" fillId="0" borderId="0" applyFill="0" applyBorder="0"/>
    <xf numFmtId="49" fontId="1" fillId="0" borderId="0" applyFill="0" applyBorder="0">
      <alignment vertical="top"/>
    </xf>
    <xf numFmtId="0" fontId="39" fillId="0" borderId="0" applyFill="0" applyBorder="0"/>
    <xf numFmtId="49" fontId="32" fillId="0" borderId="0" applyFill="0" applyBorder="0">
      <alignment vertical="top"/>
    </xf>
    <xf numFmtId="0" fontId="40" fillId="0" borderId="0" applyFill="0" applyBorder="0">
      <alignment vertical="top"/>
    </xf>
  </cellStyleXfs>
  <cellXfs count="209">
    <xf numFmtId="0" fontId="0" fillId="0" borderId="0" xfId="0"/>
    <xf numFmtId="0" fontId="4" fillId="4" borderId="0" xfId="0" applyFont="1" applyFill="1"/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49" fontId="0" fillId="0" borderId="0" xfId="0" applyNumberFormat="1" applyAlignment="1">
      <alignment vertical="top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12" fillId="4" borderId="0" xfId="0" applyFont="1" applyFill="1"/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0" fillId="4" borderId="8" xfId="0" applyFill="1" applyBorder="1" applyAlignment="1">
      <alignment horizontal="left" vertical="center" wrapText="1" indent="1"/>
    </xf>
    <xf numFmtId="49" fontId="0" fillId="5" borderId="8" xfId="0" applyNumberForma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left" vertical="center" wrapText="1" indent="1"/>
    </xf>
    <xf numFmtId="164" fontId="0" fillId="5" borderId="8" xfId="0" applyNumberForma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>
      <alignment vertical="center" wrapText="1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 wrapText="1" indent="2"/>
    </xf>
    <xf numFmtId="49" fontId="0" fillId="0" borderId="8" xfId="0" applyNumberFormat="1" applyBorder="1" applyAlignment="1">
      <alignment horizontal="left" vertical="center" wrapText="1"/>
    </xf>
    <xf numFmtId="164" fontId="0" fillId="0" borderId="8" xfId="0" applyNumberFormat="1" applyBorder="1" applyAlignment="1">
      <alignment horizontal="left" vertical="center" wrapText="1" indent="1"/>
    </xf>
    <xf numFmtId="49" fontId="4" fillId="4" borderId="0" xfId="0" applyNumberFormat="1" applyFont="1" applyFill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/>
    </xf>
    <xf numFmtId="49" fontId="13" fillId="6" borderId="11" xfId="0" applyNumberFormat="1" applyFont="1" applyFill="1" applyBorder="1" applyAlignment="1">
      <alignment horizontal="left" vertical="center" indent="1"/>
    </xf>
    <xf numFmtId="0" fontId="9" fillId="6" borderId="11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49" fontId="5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left" vertical="center" wrapText="1" indent="2"/>
    </xf>
    <xf numFmtId="49" fontId="5" fillId="0" borderId="8" xfId="0" applyNumberFormat="1" applyFont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49" fontId="0" fillId="7" borderId="8" xfId="0" applyNumberFormat="1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 indent="1"/>
    </xf>
    <xf numFmtId="0" fontId="14" fillId="4" borderId="0" xfId="0" applyFont="1" applyFill="1" applyAlignment="1">
      <alignment horizontal="center" vertical="center" wrapText="1"/>
    </xf>
    <xf numFmtId="49" fontId="0" fillId="5" borderId="8" xfId="0" applyNumberFormat="1" applyFill="1" applyBorder="1" applyAlignment="1" applyProtection="1">
      <alignment horizontal="left" vertical="center" wrapText="1" indent="1"/>
      <protection locked="0"/>
    </xf>
    <xf numFmtId="49" fontId="4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/>
    <xf numFmtId="49" fontId="16" fillId="5" borderId="8" xfId="0" quotePrefix="1" applyNumberFormat="1" applyFont="1" applyFill="1" applyBorder="1" applyAlignment="1" applyProtection="1">
      <alignment horizontal="left" vertical="center" wrapText="1"/>
      <protection locked="0"/>
    </xf>
    <xf numFmtId="49" fontId="16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8" borderId="8" xfId="0" applyNumberFormat="1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 indent="1"/>
    </xf>
    <xf numFmtId="49" fontId="4" fillId="8" borderId="10" xfId="0" applyNumberFormat="1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4" xfId="0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4" borderId="0" xfId="0" applyFont="1" applyFill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20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top"/>
    </xf>
    <xf numFmtId="0" fontId="21" fillId="4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left" vertical="center" wrapText="1" indent="1"/>
    </xf>
    <xf numFmtId="0" fontId="11" fillId="4" borderId="0" xfId="0" applyFont="1" applyFill="1" applyAlignment="1">
      <alignment horizontal="center" vertical="center" wrapText="1"/>
    </xf>
    <xf numFmtId="49" fontId="0" fillId="0" borderId="8" xfId="0" applyNumberFormat="1" applyBorder="1" applyAlignment="1">
      <alignment vertical="top" wrapText="1"/>
    </xf>
    <xf numFmtId="49" fontId="0" fillId="0" borderId="8" xfId="0" applyNumberFormat="1" applyBorder="1" applyAlignment="1">
      <alignment horizontal="center" vertical="center" wrapText="1"/>
    </xf>
    <xf numFmtId="4" fontId="0" fillId="5" borderId="8" xfId="0" applyNumberFormat="1" applyFill="1" applyBorder="1" applyAlignment="1" applyProtection="1">
      <alignment horizontal="right" vertical="center" wrapText="1"/>
      <protection locked="0"/>
    </xf>
    <xf numFmtId="3" fontId="0" fillId="5" borderId="8" xfId="0" applyNumberFormat="1" applyFill="1" applyBorder="1" applyAlignment="1" applyProtection="1">
      <alignment horizontal="right" vertical="center" wrapText="1"/>
      <protection locked="0"/>
    </xf>
    <xf numFmtId="4" fontId="0" fillId="5" borderId="12" xfId="0" applyNumberFormat="1" applyFill="1" applyBorder="1" applyAlignment="1" applyProtection="1">
      <alignment horizontal="right" vertical="center" wrapText="1"/>
      <protection locked="0"/>
    </xf>
    <xf numFmtId="0" fontId="0" fillId="5" borderId="8" xfId="0" applyFill="1" applyBorder="1" applyAlignment="1" applyProtection="1">
      <alignment horizontal="right" vertical="center" wrapText="1"/>
      <protection locked="0"/>
    </xf>
    <xf numFmtId="3" fontId="0" fillId="0" borderId="12" xfId="0" applyNumberFormat="1" applyBorder="1" applyAlignment="1">
      <alignment horizontal="right" vertical="center" wrapText="1"/>
    </xf>
    <xf numFmtId="49" fontId="29" fillId="6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7" fillId="4" borderId="0" xfId="0" applyFont="1" applyFill="1" applyAlignment="1">
      <alignment vertical="center" wrapText="1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horizontal="righ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vertical="top"/>
    </xf>
    <xf numFmtId="0" fontId="14" fillId="4" borderId="9" xfId="0" applyFont="1" applyFill="1" applyBorder="1" applyAlignment="1">
      <alignment vertical="top" wrapText="1"/>
    </xf>
    <xf numFmtId="14" fontId="4" fillId="6" borderId="11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14" fontId="30" fillId="6" borderId="11" xfId="0" applyNumberFormat="1" applyFont="1" applyFill="1" applyBorder="1" applyAlignment="1">
      <alignment horizontal="center" vertical="center" wrapText="1"/>
    </xf>
    <xf numFmtId="49" fontId="31" fillId="6" borderId="1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14" fillId="4" borderId="0" xfId="0" applyFont="1" applyFill="1" applyAlignment="1">
      <alignment vertical="top" wrapText="1"/>
    </xf>
    <xf numFmtId="0" fontId="5" fillId="4" borderId="14" xfId="0" applyFont="1" applyFill="1" applyBorder="1" applyAlignment="1">
      <alignment horizontal="center" vertical="center" wrapText="1"/>
    </xf>
    <xf numFmtId="14" fontId="4" fillId="8" borderId="14" xfId="0" applyNumberFormat="1" applyFont="1" applyFill="1" applyBorder="1" applyAlignment="1">
      <alignment horizontal="left" vertical="center" wrapText="1"/>
    </xf>
    <xf numFmtId="14" fontId="4" fillId="8" borderId="14" xfId="0" applyNumberFormat="1" applyFont="1" applyFill="1" applyBorder="1" applyAlignment="1">
      <alignment horizontal="left" vertical="center" wrapText="1" indent="1"/>
    </xf>
    <xf numFmtId="49" fontId="4" fillId="9" borderId="14" xfId="0" applyNumberFormat="1" applyFont="1" applyFill="1" applyBorder="1" applyAlignment="1">
      <alignment horizontal="center" vertical="center" wrapText="1"/>
    </xf>
    <xf numFmtId="14" fontId="4" fillId="8" borderId="8" xfId="0" applyNumberFormat="1" applyFont="1" applyFill="1" applyBorder="1" applyAlignment="1">
      <alignment horizontal="center" vertical="center" wrapText="1"/>
    </xf>
    <xf numFmtId="49" fontId="31" fillId="4" borderId="8" xfId="0" applyNumberFormat="1" applyFont="1" applyFill="1" applyBorder="1" applyAlignment="1">
      <alignment horizontal="left" vertical="center" wrapText="1"/>
    </xf>
    <xf numFmtId="49" fontId="29" fillId="6" borderId="11" xfId="0" applyNumberFormat="1" applyFont="1" applyFill="1" applyBorder="1" applyAlignment="1">
      <alignment horizontal="center" vertical="center"/>
    </xf>
    <xf numFmtId="49" fontId="13" fillId="6" borderId="11" xfId="0" applyNumberFormat="1" applyFont="1" applyFill="1" applyBorder="1" applyAlignment="1">
      <alignment horizontal="left" vertical="center"/>
    </xf>
    <xf numFmtId="49" fontId="9" fillId="6" borderId="11" xfId="0" applyNumberFormat="1" applyFont="1" applyFill="1" applyBorder="1" applyAlignment="1">
      <alignment horizontal="left" vertical="center" indent="1"/>
    </xf>
    <xf numFmtId="49" fontId="9" fillId="6" borderId="12" xfId="0" applyNumberFormat="1" applyFont="1" applyFill="1" applyBorder="1" applyAlignment="1">
      <alignment horizontal="left" vertical="center" indent="1"/>
    </xf>
    <xf numFmtId="0" fontId="28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17" fillId="0" borderId="0" xfId="0" applyFont="1" applyAlignment="1">
      <alignment vertical="top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4" borderId="0" xfId="0" applyFont="1" applyFill="1" applyAlignment="1">
      <alignment horizontal="center" vertical="center" wrapText="1"/>
    </xf>
    <xf numFmtId="0" fontId="47" fillId="4" borderId="0" xfId="0" applyFont="1" applyFill="1" applyAlignment="1">
      <alignment horizontal="right" vertical="center" wrapText="1"/>
    </xf>
    <xf numFmtId="0" fontId="43" fillId="4" borderId="0" xfId="0" applyFont="1" applyFill="1" applyAlignment="1">
      <alignment horizontal="center" vertical="center" wrapText="1"/>
    </xf>
    <xf numFmtId="0" fontId="48" fillId="0" borderId="0" xfId="0" applyFont="1" applyAlignment="1">
      <alignment horizontal="left" vertical="center" wrapText="1" indent="3"/>
    </xf>
    <xf numFmtId="0" fontId="48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52" fillId="4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left" vertical="center" wrapText="1" indent="1"/>
    </xf>
    <xf numFmtId="0" fontId="53" fillId="4" borderId="0" xfId="0" applyFont="1" applyFill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54" fillId="4" borderId="0" xfId="0" applyFont="1" applyFill="1" applyAlignment="1">
      <alignment horizontal="center" vertical="center" wrapText="1"/>
    </xf>
    <xf numFmtId="49" fontId="54" fillId="4" borderId="0" xfId="0" applyNumberFormat="1" applyFont="1" applyFill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56" fillId="4" borderId="0" xfId="0" applyFont="1" applyFill="1" applyAlignment="1">
      <alignment horizontal="center" vertical="center" wrapText="1"/>
    </xf>
    <xf numFmtId="49" fontId="55" fillId="0" borderId="5" xfId="0" applyNumberFormat="1" applyFont="1" applyBorder="1" applyAlignment="1">
      <alignment horizontal="left" vertical="center" wrapText="1"/>
    </xf>
    <xf numFmtId="49" fontId="55" fillId="0" borderId="8" xfId="0" applyNumberFormat="1" applyFont="1" applyBorder="1" applyAlignment="1">
      <alignment horizontal="left" vertical="center" wrapText="1"/>
    </xf>
    <xf numFmtId="0" fontId="42" fillId="8" borderId="10" xfId="0" applyFont="1" applyFill="1" applyBorder="1" applyAlignment="1">
      <alignment horizontal="left" vertical="center" wrapText="1"/>
    </xf>
    <xf numFmtId="49" fontId="54" fillId="4" borderId="8" xfId="0" applyNumberFormat="1" applyFont="1" applyFill="1" applyBorder="1" applyAlignment="1">
      <alignment horizontal="center" vertical="center" wrapText="1"/>
    </xf>
    <xf numFmtId="49" fontId="57" fillId="6" borderId="10" xfId="0" applyNumberFormat="1" applyFont="1" applyFill="1" applyBorder="1" applyAlignment="1">
      <alignment horizontal="center" vertical="center"/>
    </xf>
    <xf numFmtId="0" fontId="58" fillId="6" borderId="11" xfId="0" applyFont="1" applyFill="1" applyBorder="1" applyAlignment="1">
      <alignment vertical="center"/>
    </xf>
    <xf numFmtId="49" fontId="58" fillId="6" borderId="11" xfId="0" applyNumberFormat="1" applyFont="1" applyFill="1" applyBorder="1" applyAlignment="1">
      <alignment vertical="center"/>
    </xf>
    <xf numFmtId="49" fontId="53" fillId="6" borderId="11" xfId="0" applyNumberFormat="1" applyFont="1" applyFill="1" applyBorder="1" applyAlignment="1">
      <alignment vertical="center"/>
    </xf>
    <xf numFmtId="49" fontId="53" fillId="6" borderId="12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2" fillId="0" borderId="15" xfId="0" applyFont="1" applyBorder="1" applyAlignment="1">
      <alignment horizontal="left" vertical="center" wrapText="1" indent="1"/>
    </xf>
    <xf numFmtId="0" fontId="42" fillId="0" borderId="14" xfId="0" applyFont="1" applyBorder="1" applyAlignment="1">
      <alignment horizontal="left" vertical="center" wrapText="1" indent="1"/>
    </xf>
    <xf numFmtId="0" fontId="42" fillId="0" borderId="16" xfId="0" applyFont="1" applyBorder="1" applyAlignment="1">
      <alignment horizontal="left" vertical="center" wrapText="1" indent="1"/>
    </xf>
    <xf numFmtId="0" fontId="4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2" fillId="0" borderId="4" xfId="0" applyFont="1" applyBorder="1" applyAlignment="1">
      <alignment horizontal="left" vertical="top" wrapText="1" indent="1"/>
    </xf>
    <xf numFmtId="0" fontId="42" fillId="0" borderId="5" xfId="0" applyFont="1" applyBorder="1" applyAlignment="1">
      <alignment horizontal="left" vertical="top" wrapText="1" indent="1"/>
    </xf>
    <xf numFmtId="0" fontId="42" fillId="0" borderId="6" xfId="0" applyFont="1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top" wrapText="1"/>
    </xf>
  </cellXfs>
  <cellStyles count="34">
    <cellStyle name=" 1" xfId="7" xr:uid="{74DAEE70-F047-4807-9D1D-5A33CA7142B1}"/>
    <cellStyle name=" 1 2" xfId="8" xr:uid="{E55750DD-E211-478F-92CC-D5151290FD36}"/>
    <cellStyle name=" 1_Stage1" xfId="7" xr:uid="{6A78B233-4F7A-4432-8949-99436592A7CE}"/>
    <cellStyle name="_Model_RAB Мой_PR.PROG.WARM.NOTCOMBI.2012.2.16_v1.4(04.04.11) " xfId="9" xr:uid="{28302B69-1079-444F-A79B-9D51EE9290F3}"/>
    <cellStyle name="_Model_RAB Мой_Книга2_PR.PROG.WARM.NOTCOMBI.2012.2.16_v1.4(04.04.11) " xfId="9" xr:uid="{AF6F1FB3-A7E7-451D-8811-79453DCBAF3D}"/>
    <cellStyle name="_Model_RAB_MRSK_svod_PR.PROG.WARM.NOTCOMBI.2012.2.16_v1.4(04.04.11) " xfId="9" xr:uid="{74BE956D-45F5-456E-BF79-50A0723CAA7C}"/>
    <cellStyle name="_Model_RAB_MRSK_svod_Книга2_PR.PROG.WARM.NOTCOMBI.2012.2.16_v1.4(04.04.11) " xfId="9" xr:uid="{F9D6FE26-4E83-43F3-B476-7E9D108BBD92}"/>
    <cellStyle name="_МОДЕЛЬ_1 (2)_PR.PROG.WARM.NOTCOMBI.2012.2.16_v1.4(04.04.11) " xfId="9" xr:uid="{EBAA4B3E-88B2-4296-98F4-EF62ACD0147C}"/>
    <cellStyle name="_МОДЕЛЬ_1 (2)_Книга2_PR.PROG.WARM.NOTCOMBI.2012.2.16_v1.4(04.04.11) " xfId="9" xr:uid="{1A396188-76D4-4757-9740-4F435B9E476A}"/>
    <cellStyle name="_пр 5 тариф RAB_PR.PROG.WARM.NOTCOMBI.2012.2.16_v1.4(04.04.11) " xfId="9" xr:uid="{F1C32D2A-A498-4BCF-9758-74D0E3D96BCD}"/>
    <cellStyle name="_пр 5 тариф RAB_Книга2_PR.PROG.WARM.NOTCOMBI.2012.2.16_v1.4(04.04.11) " xfId="9" xr:uid="{179117A8-5B05-4291-A483-DA8EF6452FBC}"/>
    <cellStyle name="_Расчет RAB_22072008_PR.PROG.WARM.NOTCOMBI.2012.2.16_v1.4(04.04.11) " xfId="9" xr:uid="{77AC415B-7292-4CC9-80BF-CF84CF404E49}"/>
    <cellStyle name="_Расчет RAB_22072008_Книга2_PR.PROG.WARM.NOTCOMBI.2012.2.16_v1.4(04.04.11) " xfId="9" xr:uid="{493DA0F9-E968-44D1-9B22-0A955F22B4F2}"/>
    <cellStyle name="_Расчет RAB_Лен и МОЭСК_с 2010 года_14.04.2009_со сглаж_version 3.0_без ФСК_PR.PROG.WARM.NOTCOMBI.2012.2.16_v1.4(04.04.11) " xfId="9" xr:uid="{8EDDD6FC-E41E-473E-A2B4-53612F765572}"/>
    <cellStyle name="_Расчет RAB_Лен и МОЭСК_с 2010 года_14.04.2009_со сглаж_version 3.0_без ФСК_Книга2_PR.PROG.WARM.NOTCOMBI.2012.2.16_v1.4(04.04.11) " xfId="9" xr:uid="{DA143F50-81BA-42A0-BDFE-3EA09E65DA7E}"/>
    <cellStyle name="currency1" xfId="10" xr:uid="{74D1F9D9-BFA7-421C-88B3-8867EBA981DF}"/>
    <cellStyle name="Currency2" xfId="11" xr:uid="{A28ABE8A-F4A7-46B6-9814-23E296E4F563}"/>
    <cellStyle name="currency3" xfId="12" xr:uid="{E39E72A9-DEAA-433D-9791-73AF6C1DDFF6}"/>
    <cellStyle name="currency4" xfId="13" xr:uid="{7A46EA85-8231-4FE8-AA1B-38EC9280BAEF}"/>
    <cellStyle name="Followed Hyperlink" xfId="14" xr:uid="{16A8E97A-D7EE-4485-9245-637B481C9844}"/>
    <cellStyle name="normal" xfId="6" xr:uid="{ECDD588F-EB75-430B-B3A3-25F2D7D834DF}"/>
    <cellStyle name="Normal1" xfId="15" xr:uid="{C1F95720-4F99-40BB-A386-8644B9E55E39}"/>
    <cellStyle name="Normal2" xfId="11" xr:uid="{92C48096-037D-4021-8C1E-64718EB54E75}"/>
    <cellStyle name="Percent1" xfId="11" xr:uid="{93C9B2BD-C559-4B9A-9754-3D29F1BA0F85}"/>
    <cellStyle name="Границы" xfId="1" xr:uid="{00000000-0005-0000-0000-000001000000}"/>
    <cellStyle name="Заголовок" xfId="2" xr:uid="{00000000-0005-0000-0000-000002000000}"/>
    <cellStyle name="ЗаголовокСтолбца" xfId="3" xr:uid="{00000000-0005-0000-0000-000003000000}"/>
    <cellStyle name="Значение" xfId="4" xr:uid="{00000000-0005-0000-0000-000004000000}"/>
    <cellStyle name="Обычный" xfId="0" builtinId="0"/>
    <cellStyle name="Обычный 10" xfId="16" xr:uid="{CB89E058-D8C4-4CF1-8EFD-83801601376A}"/>
    <cellStyle name="Обычный 16" xfId="17" xr:uid="{13AFEC92-1C86-42C8-922E-12D50808A913}"/>
    <cellStyle name="Обычный 2" xfId="18" xr:uid="{805D46E5-8EE7-47EF-A52E-C5C212D0A150}"/>
    <cellStyle name="Обычный 3" xfId="5" xr:uid="{9633A758-5A79-46C2-A787-72ADB510E018}"/>
    <cellStyle name="Открывавшаяся гиперссылка 2" xfId="19" xr:uid="{9CF93DC3-122D-4609-B290-F9D87926043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4</xdr:row>
      <xdr:rowOff>142875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952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238125</xdr:rowOff>
    </xdr:to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33375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17" name="shCalendar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238125</xdr:rowOff>
    </xdr:to>
    <xdr:grpSp>
      <xdr:nvGrpSpPr>
        <xdr:cNvPr id="20" name="shCalendar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23" name="shCalendar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190500</xdr:rowOff>
    </xdr:to>
    <xdr:grpSp>
      <xdr:nvGrpSpPr>
        <xdr:cNvPr id="26" name="shCalendar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33375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29" name="shCalendar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238125</xdr:rowOff>
    </xdr:to>
    <xdr:grpSp>
      <xdr:nvGrpSpPr>
        <xdr:cNvPr id="32" name="shCalendar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3" name="shCalendar_bck" hidden="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4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35" name="shCalendar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6" name="shCalendar_bck" hidden="1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7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190500</xdr:rowOff>
    </xdr:to>
    <xdr:grpSp>
      <xdr:nvGrpSpPr>
        <xdr:cNvPr id="38" name="shCalendar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33375"/>
          <a:chOff x="13896191" y="1813753"/>
          <a:chExt cx="211023" cy="178845"/>
        </a:xfrm>
      </xdr:grpSpPr>
      <xdr:sp macro="[1]!modfrmDateChoose.CalendarShow" textlink="">
        <xdr:nvSpPr>
          <xdr:cNvPr id="39" name="shCalendar_bck" hidden="1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0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41" name="shCalendar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2" name="shCalendar_bck" hidden="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3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238125</xdr:rowOff>
    </xdr:to>
    <xdr:grpSp>
      <xdr:nvGrpSpPr>
        <xdr:cNvPr id="44" name="shCalendar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45" name="shCalendar_bck" hidden="1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6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47" name="shCalendar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8" name="shCalendar_bck" hidden="1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9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190500</xdr:rowOff>
    </xdr:to>
    <xdr:grpSp>
      <xdr:nvGrpSpPr>
        <xdr:cNvPr id="50" name="shCalendar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33375"/>
          <a:chOff x="13896191" y="1813753"/>
          <a:chExt cx="211023" cy="178845"/>
        </a:xfrm>
      </xdr:grpSpPr>
      <xdr:sp macro="[1]!modfrmDateChoose.CalendarShow" textlink="">
        <xdr:nvSpPr>
          <xdr:cNvPr id="51" name="shCalendar_bck" hidden="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2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53" name="shCalendar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4" name="shCalendar_bck" hidden="1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5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238125</xdr:rowOff>
    </xdr:to>
    <xdr:grpSp>
      <xdr:nvGrpSpPr>
        <xdr:cNvPr id="56" name="shCalendar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57" name="shCalendar_bck" hidden="1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8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59" name="shCalendar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0" name="shCalendar_bck" hidden="1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1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190500</xdr:rowOff>
    </xdr:to>
    <xdr:grpSp>
      <xdr:nvGrpSpPr>
        <xdr:cNvPr id="62" name="shCalendar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33375"/>
          <a:chOff x="13896191" y="1813753"/>
          <a:chExt cx="211023" cy="178845"/>
        </a:xfrm>
      </xdr:grpSpPr>
      <xdr:sp macro="[1]!modfrmDateChoose.CalendarShow" textlink="">
        <xdr:nvSpPr>
          <xdr:cNvPr id="63" name="shCalendar_bck" hidden="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4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65" name="shCalendar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6" name="shCalendar_bck" hidden="1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7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238125</xdr:rowOff>
    </xdr:to>
    <xdr:grpSp>
      <xdr:nvGrpSpPr>
        <xdr:cNvPr id="68" name="shCalendar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69" name="shCalendar_bck" hidden="1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0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71" name="shCalendar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72" name="shCalendar_bck" hidden="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3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190500</xdr:rowOff>
    </xdr:to>
    <xdr:grpSp>
      <xdr:nvGrpSpPr>
        <xdr:cNvPr id="74" name="shCalendar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33375"/>
          <a:chOff x="13896191" y="1813753"/>
          <a:chExt cx="211023" cy="178845"/>
        </a:xfrm>
      </xdr:grpSpPr>
      <xdr:sp macro="[1]!modfrmDateChoose.CalendarShow" textlink="">
        <xdr:nvSpPr>
          <xdr:cNvPr id="75" name="shCalendar_bck" hidden="1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6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77" name="shCalendar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78" name="shCalendar_bck" hidden="1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9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238125</xdr:rowOff>
    </xdr:to>
    <xdr:grpSp>
      <xdr:nvGrpSpPr>
        <xdr:cNvPr id="80" name="shCalendar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81" name="shCalendar_bck" hidden="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82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83" name="shCalendar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4" name="shCalendar_bck" hidden="1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85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190500</xdr:rowOff>
    </xdr:to>
    <xdr:grpSp>
      <xdr:nvGrpSpPr>
        <xdr:cNvPr id="86" name="shCalendar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33375"/>
          <a:chOff x="13896191" y="1813753"/>
          <a:chExt cx="211023" cy="178845"/>
        </a:xfrm>
      </xdr:grpSpPr>
      <xdr:sp macro="[1]!modfrmDateChoose.CalendarShow" textlink="">
        <xdr:nvSpPr>
          <xdr:cNvPr id="87" name="shCalendar_bck" hidden="1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88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89" name="shCalendar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0" name="shCalendar_bck" hidden="1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1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238125</xdr:rowOff>
    </xdr:to>
    <xdr:grpSp>
      <xdr:nvGrpSpPr>
        <xdr:cNvPr id="92" name="shCalendar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93" name="shCalendar_bck" hidden="1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4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95" name="shCalendar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6" name="shCalendar_bck" hidden="1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7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190500</xdr:rowOff>
    </xdr:to>
    <xdr:grpSp>
      <xdr:nvGrpSpPr>
        <xdr:cNvPr id="98" name="shCalendar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33375"/>
          <a:chOff x="13896191" y="1813753"/>
          <a:chExt cx="211023" cy="178845"/>
        </a:xfrm>
      </xdr:grpSpPr>
      <xdr:sp macro="[1]!modfrmDateChoose.CalendarShow" textlink="">
        <xdr:nvSpPr>
          <xdr:cNvPr id="99" name="shCalendar_bck" hidden="1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0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101" name="shCalendar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02" name="shCalendar_bck" hidden="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3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238125</xdr:rowOff>
    </xdr:to>
    <xdr:grpSp>
      <xdr:nvGrpSpPr>
        <xdr:cNvPr id="104" name="shCalendar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105" name="shCalendar_bck" hidden="1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6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107" name="shCalendar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08" name="shCalendar_bck" hidden="1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9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190500</xdr:rowOff>
    </xdr:to>
    <xdr:grpSp>
      <xdr:nvGrpSpPr>
        <xdr:cNvPr id="110" name="shCalendar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33375"/>
          <a:chOff x="13896191" y="1813753"/>
          <a:chExt cx="211023" cy="178845"/>
        </a:xfrm>
      </xdr:grpSpPr>
      <xdr:sp macro="[1]!modfrmDateChoose.CalendarShow" textlink="">
        <xdr:nvSpPr>
          <xdr:cNvPr id="111" name="shCalendar_bck" hidden="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12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113" name="shCalendar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4" name="shCalendar_bck" hidden="1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15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238125</xdr:rowOff>
    </xdr:to>
    <xdr:grpSp>
      <xdr:nvGrpSpPr>
        <xdr:cNvPr id="116" name="shCalendar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117" name="shCalendar_bck" hidden="1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18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119" name="shCalendar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0" name="shCalendar_bck" hidden="1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1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190500</xdr:rowOff>
    </xdr:to>
    <xdr:grpSp>
      <xdr:nvGrpSpPr>
        <xdr:cNvPr id="122" name="shCalendar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333375"/>
          <a:chOff x="13896191" y="1813753"/>
          <a:chExt cx="211023" cy="178845"/>
        </a:xfrm>
      </xdr:grpSpPr>
      <xdr:sp macro="[1]!modfrmDateChoose.CalendarShow" textlink="">
        <xdr:nvSpPr>
          <xdr:cNvPr id="123" name="shCalendar_bck" hidden="1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4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0</xdr:row>
      <xdr:rowOff>0</xdr:rowOff>
    </xdr:from>
    <xdr:ext cx="190500" cy="190500"/>
    <xdr:grpSp>
      <xdr:nvGrpSpPr>
        <xdr:cNvPr id="125" name="shCalendar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6" name="shCalendar_bck" hidden="1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7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323850</xdr:colOff>
      <xdr:row>3</xdr:row>
      <xdr:rowOff>142875</xdr:rowOff>
    </xdr:to>
    <xdr:pic macro="[1]!modInfo.MainSheetHelp">
      <xdr:nvPicPr>
        <xdr:cNvPr id="2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5\&#1055;&#1083;&#1072;&#1085;&#1086;&#1074;&#1099;&#1081;2$\&#1045;&#1048;&#1040;&#1057;\2023\&#1054;&#1073;&#1097;&#1080;&#1077;%20&#1086;&#1090;&#1095;&#1077;&#1090;&#1099;\FAS.JKH.OPEN.INFO.ORG.WARM(v1.1.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7;&#1083;&#1086;/PP110.OPEN.INFO.ORG.HEAT.EIAS(v1.1.1)_&#1090;&#1077;&#1087;&#1083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4.1.1"/>
      <sheetName val="Форма 4.1.2"/>
      <sheetName val="Форма 4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WARM(v1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 refreshError="1">
        <row r="7">
          <cell r="F7" t="str">
            <v>Ханты-Мансийский автономный округ</v>
          </cell>
        </row>
        <row r="36">
          <cell r="F36" t="str">
            <v>8602017038</v>
          </cell>
        </row>
        <row r="37">
          <cell r="F37" t="str">
            <v>860201001</v>
          </cell>
        </row>
      </sheetData>
      <sheetData sheetId="3" refreshError="1"/>
      <sheetData sheetId="4" refreshError="1"/>
      <sheetData sheetId="5" refreshError="1"/>
      <sheetData sheetId="6" refreshError="1">
        <row r="8">
          <cell r="N8" t="str">
            <v>Закрытая система теплоснабжения СГМУП "ГТС" на территориии г.Сургута</v>
          </cell>
        </row>
        <row r="9">
          <cell r="O9" t="str">
            <v>Производство тепловой энергии. Некомбинированная выработка; Передача. Тепловая энергия; Сбыт. Тепловая энергия</v>
          </cell>
        </row>
        <row r="17">
          <cell r="N17" t="str">
            <v>Закрытая система теплоснабжения кот.пр.Набережный</v>
          </cell>
        </row>
        <row r="18">
          <cell r="O18" t="str">
            <v>Производство тепловой энергии. Некомбинированная выработка; Передача. Тепловая энергия; Сбыт. Тепловая энергия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J2" t="str">
            <v>кВт*ч</v>
          </cell>
        </row>
        <row r="3">
          <cell r="J3" t="str">
            <v>МВт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 refreshError="1"/>
      <sheetData sheetId="1" refreshError="1">
        <row r="31">
          <cell r="F31" t="str">
            <v>СГ МУП "Городские тепловые сети"</v>
          </cell>
        </row>
        <row r="41">
          <cell r="F41" t="str">
            <v>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11">
          <cell r="J11" t="str">
            <v>кВт*ч</v>
          </cell>
        </row>
        <row r="12">
          <cell r="J12" t="str">
            <v>МВт</v>
          </cell>
        </row>
        <row r="36">
          <cell r="E36" t="str">
            <v>HEAT</v>
          </cell>
          <cell r="F36" t="str">
            <v>теплоснабжения</v>
          </cell>
          <cell r="G36" t="str">
            <v>теплоснабжение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>
        <row r="4">
          <cell r="C4" t="str">
            <v>Форма 1. Информация о единых теплоснабжающих организациях в системе теплоснабжения, теплоснабжающих организациях, которым не присвоен статус единой теплоснабжающей организации, и теплосетевых организациях, функционирующих в поселениях и городских округах, не отнесенных к ценовым зонам теплоснабжения, и в поселениях и городских округах, отнесенных к ценовым зонам теплоснабжения в соответствии с Федеральным законом от 27 июля 2010 г. N 190-ФЗ "О теплоснабжении", до окончания переходного периода в ценовых зонах теплоснабжения (далее - регулируемые организации); о единых теплоснабжающих организациях, теплоснабжающих организациях, которым не присвоен статус единой теплоснабжающей организации, и теплосетевых организациях, функционирующих в поселениях и городских округах, отнесенных к ценовым зонам теплоснабжения в соответствии с Федеральным законом от 27 июля 2010 г. N 190-ФЗ "О теплоснабжении", после окончания переходного периода в ценовых зонах теплоснабжения (далее соответственно - единые теплоснабжающие организации в ценовых зонах теплоснабжения, теплоснабжающие организации в ценовых зонах теплоснабжения и теплосетевые организации в ценовых зонах теплоснабжения) (общая информация)</v>
          </cell>
        </row>
        <row r="31">
          <cell r="C31" t="str">
            <v>Форма 2. Общая информация об объектах теплоснабжения регулируемой организации, единой теплоснабжающей организации в ценовых зонах теплоснабжения, теплоснабжающей организации в ценовых зонах теплоснабжения и теплосетевой организации в ценовых зонах теплоснабжения</v>
          </cell>
        </row>
      </sheetData>
      <sheetData sheetId="62" refreshError="1">
        <row r="3">
          <cell r="N3" t="str">
            <v>В случае если регулируемыми организациями, единой теплоснабжающей организацией в ценовых зонах теплоснабжения,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централизованной системе теплоснабжения.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>
        <row r="2">
          <cell r="A2" t="str">
            <v>4190064</v>
          </cell>
          <cell r="B2" t="str">
            <v>Производство тепловой энергии. Некомбинированная выработка</v>
          </cell>
        </row>
        <row r="3">
          <cell r="A3" t="str">
            <v>4190065</v>
          </cell>
          <cell r="B3" t="str">
            <v>Производство тепловой энергии. Комбинированная выработка с уст. мощностью производства электрической энергии менее 25 МВт</v>
          </cell>
        </row>
        <row r="4">
          <cell r="A4" t="str">
            <v>4190066</v>
          </cell>
          <cell r="B4" t="str">
            <v>Производство тепловой энергии. Комбинированная выработка с уст. мощностью производства электрической энергии 25 МВт и более</v>
          </cell>
        </row>
        <row r="5">
          <cell r="A5" t="str">
            <v>4190067</v>
          </cell>
          <cell r="B5" t="str">
            <v>Производство. Теплоноситель</v>
          </cell>
        </row>
        <row r="6">
          <cell r="A6" t="str">
            <v>4190068</v>
          </cell>
          <cell r="B6" t="str">
            <v>Передача. Тепловая энергия</v>
          </cell>
        </row>
        <row r="7">
          <cell r="A7" t="str">
            <v>4190069</v>
          </cell>
          <cell r="B7" t="str">
            <v>Передача. Теплоноситель</v>
          </cell>
        </row>
        <row r="8">
          <cell r="A8" t="str">
            <v>4190070</v>
          </cell>
          <cell r="B8" t="str">
            <v>Сбыт. Тепловая энергия</v>
          </cell>
        </row>
        <row r="9">
          <cell r="A9" t="str">
            <v>4190071</v>
          </cell>
          <cell r="B9" t="str">
            <v>Сбыт. Теплоноситель</v>
          </cell>
        </row>
        <row r="10">
          <cell r="A10" t="str">
            <v>4190072</v>
          </cell>
          <cell r="B10" t="str">
            <v>Подключение (технологическое присоединение) к системе теплоснабжения</v>
          </cell>
        </row>
        <row r="11">
          <cell r="A11" t="str">
            <v>4190073</v>
          </cell>
          <cell r="B11" t="str">
            <v>Поддержание резервной тепловой мощности при отсутствии потребления тепловой энергии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%20%20gts@surgutgts.ru" TargetMode="External"/><Relationship Id="rId1" Type="http://schemas.openxmlformats.org/officeDocument/2006/relationships/hyperlink" Target="%20www.surgutgts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opLeftCell="C9" workbookViewId="0">
      <selection activeCell="F57" sqref="F57"/>
    </sheetView>
  </sheetViews>
  <sheetFormatPr defaultColWidth="9.140625" defaultRowHeight="11.25" customHeight="1"/>
  <cols>
    <col min="1" max="1" width="15" style="1" hidden="1" customWidth="1"/>
    <col min="2" max="2" width="15" style="2" hidden="1" customWidth="1"/>
    <col min="3" max="3" width="3" style="3" customWidth="1"/>
    <col min="4" max="4" width="6" style="4" customWidth="1"/>
    <col min="5" max="5" width="52" style="3" customWidth="1"/>
    <col min="6" max="6" width="48" style="3" customWidth="1"/>
    <col min="7" max="7" width="121" style="3" customWidth="1"/>
    <col min="8" max="8" width="8" style="3" customWidth="1"/>
    <col min="9" max="9" width="64" style="3" customWidth="1"/>
    <col min="10" max="10" width="9.140625" style="3"/>
    <col min="11" max="16384" width="9.140625" style="5"/>
  </cols>
  <sheetData>
    <row r="1" spans="1:10" ht="15" hidden="1">
      <c r="A1" s="1" t="s">
        <v>0</v>
      </c>
      <c r="J1" s="3" t="s">
        <v>78</v>
      </c>
    </row>
    <row r="2" spans="1:10" ht="15" hidden="1">
      <c r="J2" s="3">
        <v>0</v>
      </c>
    </row>
    <row r="3" spans="1:10" s="6" customFormat="1">
      <c r="A3" s="1"/>
      <c r="B3" s="2"/>
      <c r="D3" s="7"/>
      <c r="J3" s="6">
        <v>11</v>
      </c>
    </row>
    <row r="4" spans="1:10" ht="52.5" customHeight="1">
      <c r="D4" s="171" t="str">
        <f>ORG_INFO_NAME_FORM</f>
        <v>Форма 1. Информация о единых теплоснабжающих организациях в системе теплоснабжения, теплоснабжающих организациях, которым не присвоен статус единой теплоснабжающей организации, и теплосетевых организациях, функционирующих в поселениях и городских округах, не отнесенных к ценовым зонам теплоснабжения, и в поселениях и городских округах, отнесенных к ценовым зонам теплоснабжения в соответствии с Федеральным законом от 27 июля 2010 г. N 190-ФЗ "О теплоснабжении", до окончания переходного периода в ценовых зонах теплоснабжения (далее - регулируемые организации); о единых теплоснабжающих организациях, теплоснабжающих организациях, которым не присвоен статус единой теплоснабжающей организации, и теплосетевых организациях, функционирующих в поселениях и городских округах, отнесенных к ценовым зонам теплоснабжения в соответствии с Федеральным законом от 27 июля 2010 г. N 190-ФЗ "О теплоснабжении", после окончания переходного периода в ценовых зонах теплоснабжения (далее соответственно - единые теплоснабжающие организации в ценовых зонах теплоснабжения, теплоснабжающие организации в ценовых зонах теплоснабжения и теплосетевые организации в ценовых зонах теплоснабжения) (общая информация)</v>
      </c>
      <c r="E4" s="172"/>
      <c r="F4" s="173"/>
      <c r="I4" s="8"/>
      <c r="J4" s="3">
        <v>26</v>
      </c>
    </row>
    <row r="5" spans="1:10" ht="15">
      <c r="D5" s="174" t="str">
        <f>IF(org=0,"Не определено",org)</f>
        <v>СГ МУП "Городские тепловые сети"</v>
      </c>
      <c r="E5" s="174"/>
      <c r="F5" s="174"/>
      <c r="I5" s="8"/>
      <c r="J5" s="3">
        <v>17</v>
      </c>
    </row>
    <row r="6" spans="1:10" s="6" customFormat="1">
      <c r="A6" s="1"/>
      <c r="B6" s="2"/>
      <c r="D6" s="9"/>
      <c r="E6" s="9"/>
      <c r="F6" s="10"/>
      <c r="G6" s="9"/>
      <c r="J6" s="6">
        <v>11</v>
      </c>
    </row>
    <row r="7" spans="1:10" ht="15" hidden="1">
      <c r="A7" s="11"/>
      <c r="B7" s="12"/>
      <c r="C7" s="11"/>
      <c r="D7" s="13"/>
      <c r="E7" s="175"/>
      <c r="F7" s="175"/>
      <c r="J7" s="3">
        <v>0</v>
      </c>
    </row>
    <row r="8" spans="1:10" ht="15">
      <c r="A8" s="11"/>
      <c r="B8" s="12"/>
      <c r="C8" s="11"/>
      <c r="D8" s="176" t="s">
        <v>1</v>
      </c>
      <c r="E8" s="177"/>
      <c r="F8" s="177"/>
      <c r="G8" s="178" t="s">
        <v>2</v>
      </c>
      <c r="J8" s="3">
        <v>11</v>
      </c>
    </row>
    <row r="9" spans="1:10" ht="22.5">
      <c r="A9" s="11"/>
      <c r="B9" s="12"/>
      <c r="C9" s="11"/>
      <c r="D9" s="14" t="s">
        <v>3</v>
      </c>
      <c r="E9" s="15" t="s">
        <v>4</v>
      </c>
      <c r="F9" s="15" t="s">
        <v>5</v>
      </c>
      <c r="G9" s="179"/>
      <c r="J9" s="3">
        <v>11</v>
      </c>
    </row>
    <row r="10" spans="1:10" ht="15" hidden="1">
      <c r="A10" s="11"/>
      <c r="B10" s="12"/>
      <c r="C10" s="11"/>
      <c r="D10" s="16"/>
      <c r="E10" s="16"/>
      <c r="F10" s="16"/>
      <c r="G10" s="16"/>
      <c r="J10" s="3">
        <v>0</v>
      </c>
    </row>
    <row r="11" spans="1:10" ht="22.5" hidden="1">
      <c r="A11" s="11"/>
      <c r="B11" s="12"/>
      <c r="C11" s="11"/>
      <c r="D11" s="17" t="s">
        <v>6</v>
      </c>
      <c r="E11" s="18" t="s">
        <v>7</v>
      </c>
      <c r="F11" s="19" t="str">
        <f>IF(region_name="","",region_name)</f>
        <v>Ханты-Мансийский автономный округ</v>
      </c>
      <c r="G11" s="18" t="s">
        <v>79</v>
      </c>
      <c r="H11" s="20"/>
      <c r="J11" s="3">
        <v>0</v>
      </c>
    </row>
    <row r="12" spans="1:10" ht="75" hidden="1">
      <c r="A12" s="11"/>
      <c r="B12" s="12"/>
      <c r="C12" s="11"/>
      <c r="D12" s="21" t="s">
        <v>6</v>
      </c>
      <c r="E12" s="22" t="str">
        <f>IF(TEMPLATE_SPHERE="TKO","Данные об организации (индивидуальном предпринимателе)","Данные о регулируемой организации"&amp;IF(TEMPLATE_SPHERE="HEAT",", о единой теплоснабжающей организации в ценовых зонах теплоснабжения, о теплоснабжающей организации в ценовых зонах теплоснабжения и теплосетевой организации в ценовых зонах теплоснабжения ",""))</f>
        <v xml:space="preserve">Данные о регулируемой организации, о единой теплоснабжающей организации в ценовых зонах теплоснабжения, о теплоснабжающей организации в ценовых зонах теплоснабжения и теплосетевой организации в ценовых зонах теплоснабжения </v>
      </c>
      <c r="F12" s="23" t="s">
        <v>9</v>
      </c>
      <c r="G12" s="24"/>
      <c r="H12" s="20"/>
      <c r="J12" s="3">
        <v>0</v>
      </c>
    </row>
    <row r="13" spans="1:10" ht="30">
      <c r="A13" s="11"/>
      <c r="B13" s="12"/>
      <c r="C13" s="11"/>
      <c r="D13" s="21" t="s">
        <v>6</v>
      </c>
      <c r="E13" s="25" t="str">
        <f>"Наименование юридического лица"&amp;IF(TEMPLATE_SPHERE="TKO"," (индивидуального предпринимателя)","")</f>
        <v>Наименование юридического лица</v>
      </c>
      <c r="F13" s="26" t="s">
        <v>10</v>
      </c>
      <c r="G13" s="22" t="str">
        <f>"Наименование юридического лица"&amp;IF(TEMPLATE_SPHERE="HEAT"," (согласно уставу регулируемой организации)"," указывается согласно уставу "&amp;IF(TEMPLATE_SPHERE="TKO","организации. Наименование индивидуального предпринимателя указывается согласно сведениям из ЕГРИП.","регулируемой организации."))</f>
        <v>Наименование юридического лица (согласно уставу регулируемой организации)</v>
      </c>
      <c r="H13" s="20"/>
      <c r="J13" s="3">
        <v>22</v>
      </c>
    </row>
    <row r="14" spans="1:10" ht="22.5" hidden="1">
      <c r="A14" s="11"/>
      <c r="B14" s="12"/>
      <c r="C14" s="11"/>
      <c r="D14" s="17" t="s">
        <v>11</v>
      </c>
      <c r="E14" s="27" t="s">
        <v>12</v>
      </c>
      <c r="F14" s="19" t="str">
        <f>IF(inn="","",inn)</f>
        <v>8602017038</v>
      </c>
      <c r="G14" s="18" t="s">
        <v>13</v>
      </c>
      <c r="H14" s="20"/>
      <c r="J14" s="3">
        <v>0</v>
      </c>
    </row>
    <row r="15" spans="1:10" ht="22.5" hidden="1">
      <c r="A15" s="11"/>
      <c r="B15" s="12"/>
      <c r="C15" s="11"/>
      <c r="D15" s="17" t="s">
        <v>14</v>
      </c>
      <c r="E15" s="27" t="s">
        <v>15</v>
      </c>
      <c r="F15" s="19" t="str">
        <f>IF(kpp="","",kpp)</f>
        <v>860201001</v>
      </c>
      <c r="G15" s="18" t="s">
        <v>16</v>
      </c>
      <c r="H15" s="20"/>
      <c r="J15" s="3">
        <v>0</v>
      </c>
    </row>
    <row r="16" spans="1:10" ht="60">
      <c r="A16" s="11"/>
      <c r="B16" s="12"/>
      <c r="C16" s="11"/>
      <c r="D16" s="21" t="s">
        <v>8</v>
      </c>
      <c r="E16" s="25" t="str">
        <f>"Основной государственный регистрационный номер (ОГРН)"&amp;IF(TEMPLATE_SPHERE="TKO",""," (основной государственный регистрационный номер индивидуального предпринимателя (ОГРНИП)")</f>
        <v>Основной государственный регистрационный номер (ОГРН) (основной государственный регистрационный номер индивидуального предпринимателя (ОГРНИП)</v>
      </c>
      <c r="F16" s="26" t="s">
        <v>17</v>
      </c>
      <c r="G16" s="22" t="str">
        <f>"Указывается основной государственный регистрационный номер юридического лица"&amp;IF(TEMPLATE_SPHERE="TKO",""," (индивидуального предпринимателя)")&amp;"."</f>
        <v>Указывается основной государственный регистрационный номер юридического лица (индивидуального предпринимателя).</v>
      </c>
      <c r="H16" s="20"/>
      <c r="J16" s="3">
        <v>37</v>
      </c>
    </row>
    <row r="17" spans="1:10" ht="22.5">
      <c r="A17" s="11"/>
      <c r="B17" s="12"/>
      <c r="C17" s="11"/>
      <c r="D17" s="21" t="s">
        <v>23</v>
      </c>
      <c r="E17" s="25" t="str">
        <f>"Дата присвоения ОГРН"&amp;IF(TEMPLATE_SPHERE="TKO",""," (ОГРНИП)")</f>
        <v>Дата присвоения ОГРН (ОГРНИП)</v>
      </c>
      <c r="F17" s="28">
        <v>36209</v>
      </c>
      <c r="G17" s="22" t="str">
        <f>"Дата присвоения ОГРН"&amp;IF(TEMPLATE_SPHERE="TKO",""," (ОГРНИП)")&amp;" указывается в виде «ДД.ММ.ГГГГ»."</f>
        <v>Дата присвоения ОГРН (ОГРНИП) указывается в виде «ДД.ММ.ГГГГ».</v>
      </c>
      <c r="H17" s="20"/>
      <c r="J17" s="3">
        <v>22</v>
      </c>
    </row>
    <row r="18" spans="1:10" ht="90">
      <c r="A18" s="11"/>
      <c r="B18" s="12"/>
      <c r="C18" s="11"/>
      <c r="D18" s="21" t="s">
        <v>39</v>
      </c>
      <c r="E18" s="25" t="str">
        <f>"Наименование органа, принявшего решение о "&amp;IF(TEMPLATE_SPHERE="TKO","государственной регистрации организации ","регистрации в соответствии со свидетельством о государственной регистрации")&amp;" в качестве юридического лица (о государственной регистрации физического лица в качестве индивидуального предпринимателя)"</f>
        <v>Наименование органа, принявшего решение о регистрации в соответствии со свидетельством о государственной регистрации в качестве юридического лица (о государственной регистрации физического лица в качестве индивидуального предпринимателя)</v>
      </c>
      <c r="F18" s="26" t="s">
        <v>18</v>
      </c>
      <c r="G18" s="24"/>
      <c r="H18" s="20"/>
      <c r="J18" s="3">
        <v>68</v>
      </c>
    </row>
    <row r="19" spans="1:10" ht="30" hidden="1">
      <c r="A19" s="169" t="s">
        <v>80</v>
      </c>
      <c r="B19" s="12"/>
      <c r="C19" s="165"/>
      <c r="D19" s="21" t="str">
        <f>A19</f>
        <v>5.1</v>
      </c>
      <c r="E19" s="25" t="s">
        <v>81</v>
      </c>
      <c r="F19" s="23" t="s">
        <v>9</v>
      </c>
      <c r="G19" s="22" t="s">
        <v>82</v>
      </c>
      <c r="H19" s="20"/>
      <c r="I19" s="29"/>
      <c r="J19" s="3">
        <v>0</v>
      </c>
    </row>
    <row r="20" spans="1:10" ht="45" hidden="1">
      <c r="A20" s="169"/>
      <c r="B20" s="12"/>
      <c r="C20" s="165"/>
      <c r="D20" s="30" t="str">
        <f>D19&amp;".1"</f>
        <v>5.1.1</v>
      </c>
      <c r="E20" s="31" t="s">
        <v>83</v>
      </c>
      <c r="F20" s="32" t="s">
        <v>19</v>
      </c>
      <c r="G20" s="24"/>
      <c r="H20" s="20"/>
      <c r="I20" s="29"/>
      <c r="J20" s="3">
        <v>0</v>
      </c>
    </row>
    <row r="21" spans="1:10" ht="22.5" hidden="1">
      <c r="A21" s="169"/>
      <c r="B21" s="12"/>
      <c r="C21" s="165"/>
      <c r="D21" s="30" t="str">
        <f>D19&amp;".2"</f>
        <v>5.1.2</v>
      </c>
      <c r="E21" s="31" t="s">
        <v>84</v>
      </c>
      <c r="F21" s="33" t="s">
        <v>19</v>
      </c>
      <c r="G21" s="22" t="s">
        <v>85</v>
      </c>
      <c r="H21" s="20"/>
      <c r="I21" s="29"/>
      <c r="J21" s="3">
        <v>0</v>
      </c>
    </row>
    <row r="22" spans="1:10" ht="22.5" hidden="1">
      <c r="A22" s="169"/>
      <c r="B22" s="12"/>
      <c r="C22" s="165"/>
      <c r="D22" s="30" t="str">
        <f>D19&amp;".3"</f>
        <v>5.1.3</v>
      </c>
      <c r="E22" s="31" t="s">
        <v>20</v>
      </c>
      <c r="F22" s="32" t="s">
        <v>19</v>
      </c>
      <c r="G22" s="24"/>
      <c r="H22" s="20"/>
      <c r="I22" s="29"/>
      <c r="J22" s="3">
        <v>0</v>
      </c>
    </row>
    <row r="23" spans="1:10" ht="22.5" hidden="1">
      <c r="A23" s="169"/>
      <c r="B23" s="12"/>
      <c r="C23" s="165"/>
      <c r="D23" s="30" t="str">
        <f>D19&amp;".4"</f>
        <v>5.1.4</v>
      </c>
      <c r="E23" s="31" t="s">
        <v>21</v>
      </c>
      <c r="F23" s="32" t="s">
        <v>19</v>
      </c>
      <c r="G23" s="22" t="s">
        <v>22</v>
      </c>
      <c r="H23" s="20"/>
      <c r="I23" s="29"/>
      <c r="J23" s="3">
        <v>0</v>
      </c>
    </row>
    <row r="24" spans="1:10" ht="22.5" hidden="1">
      <c r="A24" s="34"/>
      <c r="B24" s="12"/>
      <c r="C24" s="35"/>
      <c r="D24" s="36"/>
      <c r="E24" s="37" t="s">
        <v>86</v>
      </c>
      <c r="F24" s="38"/>
      <c r="G24" s="39"/>
      <c r="H24" s="20"/>
      <c r="I24" s="29"/>
      <c r="J24" s="3">
        <v>0</v>
      </c>
    </row>
    <row r="25" spans="1:10" s="2" customFormat="1" hidden="1">
      <c r="A25" s="11"/>
      <c r="B25" s="12"/>
      <c r="C25" s="12"/>
      <c r="D25" s="40" t="s">
        <v>23</v>
      </c>
      <c r="E25" s="41" t="s">
        <v>24</v>
      </c>
      <c r="F25" s="42" t="s">
        <v>9</v>
      </c>
      <c r="G25" s="41"/>
      <c r="J25" s="2">
        <v>0</v>
      </c>
    </row>
    <row r="26" spans="1:10" s="2" customFormat="1" hidden="1">
      <c r="A26" s="11"/>
      <c r="B26" s="12"/>
      <c r="C26" s="12"/>
      <c r="D26" s="40" t="s">
        <v>25</v>
      </c>
      <c r="E26" s="43" t="s">
        <v>26</v>
      </c>
      <c r="F26" s="42" t="s">
        <v>9</v>
      </c>
      <c r="G26" s="41"/>
      <c r="J26" s="2">
        <v>0</v>
      </c>
    </row>
    <row r="27" spans="1:10" s="2" customFormat="1" hidden="1">
      <c r="A27" s="11"/>
      <c r="B27" s="12"/>
      <c r="C27" s="12"/>
      <c r="D27" s="40" t="s">
        <v>27</v>
      </c>
      <c r="E27" s="44" t="s">
        <v>28</v>
      </c>
      <c r="F27" s="45"/>
      <c r="G27" s="41" t="str">
        <f>"Указывается фамилия должностного лица"&amp;IF(TEMPLATE_SPHERE="HEAT"," регулируемой","")&amp;" организации"&amp;IF(TEMPLATE_SPHERE="HEAT",""," "&amp;TEMPLATE_SPHERE_RUS)&amp;", ответственного за размещение данных, в соответствии с паспортными данными физического лица."</f>
        <v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v>
      </c>
      <c r="J27" s="2">
        <v>0</v>
      </c>
    </row>
    <row r="28" spans="1:10" s="2" customFormat="1" hidden="1">
      <c r="A28" s="11"/>
      <c r="B28" s="12"/>
      <c r="C28" s="12"/>
      <c r="D28" s="40" t="s">
        <v>29</v>
      </c>
      <c r="E28" s="44" t="s">
        <v>30</v>
      </c>
      <c r="F28" s="45"/>
      <c r="G28" s="41" t="str">
        <f>"Указывается имя должностного лица"&amp;IF(TEMPLATE_SPHERE="HEAT"," регулируемой","")&amp;" организации"&amp;IF(TEMPLATE_SPHERE="HEAT",""," "&amp;TEMPLATE_SPHERE_RUS)&amp;", ответственного за размещение данных, в соответствии с паспортными данными физического лица."</f>
        <v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v>
      </c>
      <c r="J28" s="2">
        <v>0</v>
      </c>
    </row>
    <row r="29" spans="1:10" s="2" customFormat="1" hidden="1">
      <c r="A29" s="11"/>
      <c r="B29" s="12"/>
      <c r="C29" s="12"/>
      <c r="D29" s="40" t="s">
        <v>31</v>
      </c>
      <c r="E29" s="44" t="s">
        <v>32</v>
      </c>
      <c r="F29" s="45"/>
      <c r="G29" s="41" t="str">
        <f>"Указывается отчество должностного лица"&amp;IF(TEMPLATE_SPHERE="HEAT"," регулируемой","")&amp;" организации"&amp;IF(TEMPLATE_SPHERE="HEAT",""," "&amp;TEMPLATE_SPHERE_RUS)&amp;", ответственного за размещение данных, в соответствии с паспортными данными физического лица (при наличии)."</f>
        <v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v>
      </c>
      <c r="J29" s="2">
        <v>0</v>
      </c>
    </row>
    <row r="30" spans="1:10" s="2" customFormat="1" hidden="1">
      <c r="A30" s="11"/>
      <c r="B30" s="12"/>
      <c r="C30" s="12"/>
      <c r="D30" s="40" t="s">
        <v>33</v>
      </c>
      <c r="E30" s="43" t="s">
        <v>34</v>
      </c>
      <c r="F30" s="45"/>
      <c r="G30" s="41"/>
      <c r="J30" s="2">
        <v>0</v>
      </c>
    </row>
    <row r="31" spans="1:10" s="2" customFormat="1" hidden="1">
      <c r="A31" s="11"/>
      <c r="B31" s="12"/>
      <c r="C31" s="12"/>
      <c r="D31" s="40" t="s">
        <v>35</v>
      </c>
      <c r="E31" s="43" t="s">
        <v>36</v>
      </c>
      <c r="F31" s="45"/>
      <c r="G31" s="41"/>
      <c r="J31" s="2">
        <v>0</v>
      </c>
    </row>
    <row r="32" spans="1:10" s="2" customFormat="1" hidden="1">
      <c r="A32" s="11"/>
      <c r="B32" s="12"/>
      <c r="C32" s="12"/>
      <c r="D32" s="40" t="s">
        <v>37</v>
      </c>
      <c r="E32" s="43" t="s">
        <v>38</v>
      </c>
      <c r="F32" s="45"/>
      <c r="G32" s="41"/>
      <c r="J32" s="2">
        <v>0</v>
      </c>
    </row>
    <row r="33" spans="1:10" ht="45">
      <c r="A33" s="11" t="str">
        <f>IF(TEMPLATE_SPHERE="HEAT","6","5")</f>
        <v>6</v>
      </c>
      <c r="B33" s="12"/>
      <c r="C33" s="11"/>
      <c r="D33" s="30" t="str">
        <f>A33</f>
        <v>6</v>
      </c>
      <c r="E33" s="46" t="str">
        <f>"Фамилия, имя и отчество руководителя"&amp;IF(TEMPLATE_SPHERE="HEAT"," регулируемой организации, ЕТО, ТО ",IF(TEMPLATE_SPHERE&lt;&gt;"TKO"," регулируемой организации"," организации"))&amp;IF(TEMPLATE_SPHERE&lt;&gt;"TKO"," (индивидуального предпринимателя)","")&amp;":"</f>
        <v>Фамилия, имя и отчество руководителя регулируемой организации, ЕТО, ТО  (индивидуального предпринимателя):</v>
      </c>
      <c r="F33" s="23" t="s">
        <v>9</v>
      </c>
      <c r="G33" s="24"/>
      <c r="H33" s="20"/>
      <c r="J33" s="3">
        <v>23</v>
      </c>
    </row>
    <row r="34" spans="1:10" ht="30">
      <c r="A34" s="11"/>
      <c r="B34" s="12"/>
      <c r="C34" s="11"/>
      <c r="D34" s="30" t="str">
        <f>D33&amp;".1"</f>
        <v>6.1</v>
      </c>
      <c r="E34" s="25" t="str">
        <f>"фамилия"&amp;IF(TEMPLATE_SPHERE&lt;&gt;"HEAT"," руководителя","")</f>
        <v>фамилия</v>
      </c>
      <c r="F34" s="26" t="s">
        <v>40</v>
      </c>
      <c r="G34" s="22" t="str">
        <f>"Указывается фамилия руководителя"&amp;IF(TEMPLATE_SPHERE&lt;&gt;"TKO"," регулируемой организации"&amp;IF(TEMPLATE_SPHERE="HEAT",", ЕТО, ТО","")," организации")&amp;" в соответствии с паспортными данными физического лица."</f>
        <v>Указывается фамилия руководителя регулируемой организации, ЕТО, ТО в соответствии с паспортными данными физического лица.</v>
      </c>
      <c r="H34" s="20"/>
      <c r="J34" s="3">
        <v>22</v>
      </c>
    </row>
    <row r="35" spans="1:10" ht="30">
      <c r="A35" s="11"/>
      <c r="B35" s="12"/>
      <c r="C35" s="11"/>
      <c r="D35" s="30" t="str">
        <f>D33&amp;".2"</f>
        <v>6.2</v>
      </c>
      <c r="E35" s="25" t="str">
        <f>"имя"&amp;IF(TEMPLATE_SPHERE&lt;&gt;"HEAT"," руководителя","")</f>
        <v>имя</v>
      </c>
      <c r="F35" s="26" t="s">
        <v>41</v>
      </c>
      <c r="G35" s="22" t="str">
        <f>"Указывается имя руководителя"&amp;IF(TEMPLATE_SPHERE&lt;&gt;"TKO"," регулируемой организации"&amp;IF(TEMPLATE_SPHERE="HEAT",", ЕТО, ТО","")," организации")&amp;" в соответствии с паспортными данными физического лица."</f>
        <v>Указывается имя руководителя регулируемой организации, ЕТО, ТО в соответствии с паспортными данными физического лица.</v>
      </c>
      <c r="H35" s="20"/>
      <c r="J35" s="3">
        <v>22</v>
      </c>
    </row>
    <row r="36" spans="1:10" ht="30">
      <c r="A36" s="11"/>
      <c r="B36" s="12"/>
      <c r="C36" s="11"/>
      <c r="D36" s="30" t="str">
        <f>D33&amp;".3"</f>
        <v>6.3</v>
      </c>
      <c r="E36" s="25" t="str">
        <f>"отчество"&amp;IF(TEMPLATE_SPHERE&lt;&gt;"HEAT"," руководителя","")</f>
        <v>отчество</v>
      </c>
      <c r="F36" s="47" t="s">
        <v>42</v>
      </c>
      <c r="G36" s="22" t="str">
        <f>"Указывается отчество руководителя"&amp;IF(TEMPLATE_SPHERE&lt;&gt;"TKO"," регулируемой организации"&amp;IF(TEMPLATE_SPHERE="HEAT",", ЕТО, ТО","")," организации")&amp;" в соответствии с паспортными данными физического лица (при наличии)."</f>
        <v>Указывается отчество руководителя регулируемой организации, ЕТО, ТО в соответствии с паспортными данными физического лица (при наличии).</v>
      </c>
      <c r="H36" s="20"/>
      <c r="J36" s="3">
        <v>23</v>
      </c>
    </row>
    <row r="37" spans="1:10" ht="45">
      <c r="A37" s="11"/>
      <c r="B37" s="12"/>
      <c r="C37" s="11"/>
      <c r="D37" s="30">
        <f>D33+1</f>
        <v>7</v>
      </c>
      <c r="E37" s="46" t="str">
        <f>"Почтовый адрес органов управления"&amp;IF(TEMPLATE_SPHERE&lt;&gt;"TKO"," регулируемой","")&amp;" организации"&amp;IF(TEMPLATE_SPHERE="HEAT",", ЕТО, ТО","")</f>
        <v>Почтовый адрес органов управления регулируемой организации, ЕТО, ТО</v>
      </c>
      <c r="F37" s="26" t="s">
        <v>87</v>
      </c>
      <c r="G37" s="22" t="s">
        <v>88</v>
      </c>
      <c r="H37" s="20"/>
      <c r="J37" s="3">
        <v>34</v>
      </c>
    </row>
    <row r="38" spans="1:10" ht="45">
      <c r="A38" s="11"/>
      <c r="B38" s="12"/>
      <c r="C38" s="11"/>
      <c r="D38" s="30">
        <f>D37+1</f>
        <v>8</v>
      </c>
      <c r="E38" s="46" t="str">
        <f>"Адрес места нахождения органов управления"&amp;IF(TEMPLATE_SPHERE&lt;&gt;"TKO"," регулируемой","")&amp;" организации"&amp;IF(TEMPLATE_SPHERE="HEAT",", ЕТО, ТО","")</f>
        <v>Адрес места нахождения органов управления регулируемой организации, ЕТО, ТО</v>
      </c>
      <c r="F38" s="26" t="s">
        <v>87</v>
      </c>
      <c r="G38" s="22" t="s">
        <v>88</v>
      </c>
      <c r="H38" s="20"/>
      <c r="J38" s="3">
        <v>34</v>
      </c>
    </row>
    <row r="39" spans="1:10" ht="30">
      <c r="A39" s="11"/>
      <c r="B39" s="12"/>
      <c r="C39" s="11"/>
      <c r="D39" s="30">
        <f>D38+1</f>
        <v>9</v>
      </c>
      <c r="E39" s="48" t="str">
        <f>"Контактные телефоны "&amp;IF(TEMPLATE_SPHERE="TKO","","регулируемой ")&amp;"организации"&amp;IF(TEMPLATE_SPHERE="HEAT",", ЕТО, ТО",IF(TEMPLATE_SPHERE="TKO"," (индивидуального предпринимателя)",""))</f>
        <v>Контактные телефоны регулируемой организации, ЕТО, ТО</v>
      </c>
      <c r="F39" s="23" t="s">
        <v>9</v>
      </c>
      <c r="G39" s="166" t="str">
        <f>"Указывается номер контактного телефона"&amp;IF(TEMPLATE_SPHERE&lt;&gt;"TKO"," регулируемой","")&amp;" организации.
В случае наличия нескольких номеров телефонов, информация по каждому из них указывается в отдельной строке."</f>
        <v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v>
      </c>
      <c r="H39" s="20"/>
      <c r="J39" s="3">
        <v>22</v>
      </c>
    </row>
    <row r="40" spans="1:10" ht="22.5" hidden="1">
      <c r="A40" s="11"/>
      <c r="B40" s="12"/>
      <c r="C40" s="11"/>
      <c r="D40" s="30" t="str">
        <f>D39&amp;".0"</f>
        <v>9.0</v>
      </c>
      <c r="E40" s="49"/>
      <c r="F40" s="32"/>
      <c r="G40" s="167"/>
      <c r="H40" s="20"/>
      <c r="J40" s="3">
        <v>0</v>
      </c>
    </row>
    <row r="41" spans="1:10" ht="22.5">
      <c r="A41" s="11"/>
      <c r="B41" s="11"/>
      <c r="C41" s="50"/>
      <c r="D41" s="30" t="str">
        <f>D39&amp;".1"</f>
        <v>9.1</v>
      </c>
      <c r="E41" s="51" t="s">
        <v>36</v>
      </c>
      <c r="F41" s="52" t="s">
        <v>43</v>
      </c>
      <c r="G41" s="167"/>
      <c r="H41" s="20"/>
      <c r="J41" s="3">
        <v>22</v>
      </c>
    </row>
    <row r="42" spans="1:10" ht="15.75">
      <c r="A42" s="11"/>
      <c r="B42" s="12"/>
      <c r="C42" s="11"/>
      <c r="D42" s="36"/>
      <c r="E42" s="37" t="s">
        <v>44</v>
      </c>
      <c r="F42" s="39"/>
      <c r="G42" s="168"/>
      <c r="H42" s="53"/>
      <c r="J42" s="3">
        <v>15</v>
      </c>
    </row>
    <row r="43" spans="1:10" ht="30">
      <c r="A43" s="11"/>
      <c r="B43" s="12"/>
      <c r="C43" s="11"/>
      <c r="D43" s="30">
        <f>D39+1</f>
        <v>10</v>
      </c>
      <c r="E43" s="46" t="str">
        <f>IF(TEMPLATE_SPHERE="TKO","Адрес официального сайта организации в сети «Интернет»","Официальный сайт регулируемой организации"&amp;IF(TEMPLATE_SPHERE="HEAT",", ЕТО, ТО","")&amp;" в сети «Интернет»")</f>
        <v>Официальный сайт регулируемой организации, ЕТО, ТО в сети «Интернет»</v>
      </c>
      <c r="F43" s="54" t="s">
        <v>89</v>
      </c>
      <c r="G43" s="22" t="str">
        <f>"Указывается адрес официального сайта"&amp;IF(TEMPLATE_SPHERE&lt;&gt;"TKO"," регулируемой","")&amp;" организации"&amp;" в сети «Интернет». В случае отсутствия официального сайта"&amp;IF(TEMPLATE_SPHERE&lt;&gt;"TKO"," регулируемой","")&amp;" организации в сети «Интернет» указывается «Отсутствует»."</f>
        <v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v>
      </c>
      <c r="H43" s="20"/>
      <c r="J43" s="3">
        <v>26</v>
      </c>
    </row>
    <row r="44" spans="1:10" ht="30">
      <c r="A44" s="11"/>
      <c r="B44" s="12"/>
      <c r="C44" s="11"/>
      <c r="D44" s="30">
        <f>D43+1</f>
        <v>11</v>
      </c>
      <c r="E44" s="46" t="str">
        <f>"Адрес электронной почты "&amp;IF(TEMPLATE_SPHERE="TKO","","регулируемой ")&amp;"организации"&amp;IF(TEMPLATE_SPHERE="HEAT",", ЕТО, ТО",IF(TEMPLATE_SPHERE="TKO"," (индивидуального предпринимателя)",""))</f>
        <v>Адрес электронной почты регулируемой организации, ЕТО, ТО</v>
      </c>
      <c r="F44" s="55" t="s">
        <v>90</v>
      </c>
      <c r="G44" s="24" t="s">
        <v>91</v>
      </c>
      <c r="H44" s="20"/>
      <c r="J44" s="3">
        <v>22</v>
      </c>
    </row>
    <row r="45" spans="1:10" ht="22.5">
      <c r="A45" s="11"/>
      <c r="B45" s="12"/>
      <c r="C45" s="11"/>
      <c r="D45" s="30">
        <f>D44+1</f>
        <v>12</v>
      </c>
      <c r="E45" s="46" t="s">
        <v>45</v>
      </c>
      <c r="F45" s="23" t="s">
        <v>9</v>
      </c>
      <c r="G45" s="48" t="str">
        <f>IF(TEMPLATE_SPHERE="TKO","Указывается режим работы организации.","")</f>
        <v/>
      </c>
      <c r="H45" s="20"/>
      <c r="J45" s="3">
        <v>22</v>
      </c>
    </row>
    <row r="46" spans="1:10" ht="30">
      <c r="A46" s="11"/>
      <c r="B46" s="12"/>
      <c r="C46" s="11"/>
      <c r="D46" s="30" t="str">
        <f>D45&amp;".1"</f>
        <v>12.1</v>
      </c>
      <c r="E46" s="25" t="str">
        <f>"режим работы регулируемой организации"&amp;IF(TEMPLATE_SPHERE="HEAT",", ЕТО, ТО","")</f>
        <v>режим работы регулируемой организации, ЕТО, ТО</v>
      </c>
      <c r="F46" s="56" t="s">
        <v>92</v>
      </c>
      <c r="G46" s="48" t="s">
        <v>46</v>
      </c>
      <c r="H46" s="20"/>
      <c r="J46" s="3">
        <v>23</v>
      </c>
    </row>
    <row r="47" spans="1:10" ht="30">
      <c r="A47" s="169"/>
      <c r="B47" s="12"/>
      <c r="C47" s="35"/>
      <c r="D47" s="30" t="str">
        <f>D45&amp;".2"</f>
        <v>12.2</v>
      </c>
      <c r="E47" s="25" t="s">
        <v>47</v>
      </c>
      <c r="F47" s="56" t="s">
        <v>93</v>
      </c>
      <c r="G47" s="48" t="s">
        <v>48</v>
      </c>
      <c r="H47" s="20"/>
      <c r="J47" s="3">
        <v>23</v>
      </c>
    </row>
    <row r="48" spans="1:10" ht="45">
      <c r="A48" s="169"/>
      <c r="B48" s="12"/>
      <c r="C48" s="35"/>
      <c r="D48" s="30" t="str">
        <f>D45&amp;".3"</f>
        <v>12.3</v>
      </c>
      <c r="E48" s="25" t="s">
        <v>49</v>
      </c>
      <c r="F48" s="56" t="s">
        <v>93</v>
      </c>
      <c r="G48" s="48" t="s">
        <v>50</v>
      </c>
      <c r="H48" s="20"/>
      <c r="J48" s="3">
        <v>23</v>
      </c>
    </row>
    <row r="49" spans="1:10" ht="30">
      <c r="A49" s="169"/>
      <c r="B49" s="12"/>
      <c r="C49" s="35"/>
      <c r="D49" s="30" t="str">
        <f>IF(TEMPLATE_SPHERE="TKO",D45&amp;".0",D45&amp;".4")</f>
        <v>12.4</v>
      </c>
      <c r="E49" s="57" t="s">
        <v>51</v>
      </c>
      <c r="F49" s="58" t="s">
        <v>94</v>
      </c>
      <c r="G49" s="59" t="s">
        <v>95</v>
      </c>
      <c r="H49" s="20"/>
      <c r="J49" s="3">
        <v>23</v>
      </c>
    </row>
    <row r="50" spans="1:10" ht="30">
      <c r="A50" s="11"/>
      <c r="B50" s="12"/>
      <c r="C50" s="11"/>
      <c r="D50" s="36"/>
      <c r="E50" s="37" t="s">
        <v>52</v>
      </c>
      <c r="F50" s="38"/>
      <c r="G50" s="59" t="s">
        <v>96</v>
      </c>
      <c r="H50" s="53"/>
      <c r="J50" s="3">
        <v>23</v>
      </c>
    </row>
    <row r="51" spans="1:10" ht="105">
      <c r="A51" s="60"/>
      <c r="B51" s="12"/>
      <c r="C51" s="35"/>
      <c r="D51" s="30">
        <f>D45+1</f>
        <v>13</v>
      </c>
      <c r="E51" s="61" t="s">
        <v>97</v>
      </c>
      <c r="F51" s="56" t="s">
        <v>98</v>
      </c>
      <c r="G51" s="62" t="str">
        <f>"Указывается наличие «да» или отсутствие «нет» утвержденной в установленном порядке инвестиционной программы"&amp;IF(TEMPLATE_SPHERE="HEAT","В соответствии с пунктом 1(1) Правил согласования и утверждения инвестиционных программ организаций, осуществляющих регулируемые виды деятельности в сфере теплоснабжения, "&amp;"а также требований к составу и содержанию таких программ (за исключением таких программ, утверждаемых "&amp;"в соответствии с законодательством российской федерации об электроэнергетике), утвержденных постановлением Правительства Российской Федерации от 05.05.2014 № 410, "&amp;"в ценовых зонах теплоснабжения инвестиционная программа в отношении деятельности по подключению (технологическому присоединению) к системе теплоснабжения не разрабатывается и не утверждается.","")</f>
        <v>Указывается наличие «да» или отсутствие «нет» утвержденной в установленном порядке инвестиционной программыВ соответствии с пунктом 1(1) Правил согласования и утверждения инвестиционных программ организаций, осуществляющих регулируемые виды деятельности в сфере теплоснабжения, а также требований к составу и содержанию таких программ (за исключением таких программ, утверждаемых в соответствии с законодательством российской федерации об электроэнергетике), утвержденных постановлением Правительства Российской Федерации от 05.05.2014 № 410, в ценовых зонах теплоснабжения инвестиционная программа в отношении деятельности по подключению (технологическому присоединению) к системе теплоснабжения не разрабатывается и не утверждается.</v>
      </c>
      <c r="H51" s="20"/>
      <c r="J51" s="3">
        <v>23</v>
      </c>
    </row>
    <row r="52" spans="1:10" ht="15">
      <c r="A52" s="11"/>
      <c r="B52" s="12"/>
      <c r="C52" s="11"/>
      <c r="J52" s="3">
        <v>11</v>
      </c>
    </row>
    <row r="53" spans="1:10" s="66" customFormat="1">
      <c r="A53" s="63"/>
      <c r="B53" s="64"/>
      <c r="C53" s="170"/>
      <c r="D53" s="65"/>
      <c r="E53" s="65"/>
    </row>
    <row r="54" spans="1:10" s="66" customFormat="1">
      <c r="A54" s="11"/>
      <c r="B54" s="12"/>
      <c r="C54" s="170"/>
    </row>
    <row r="55" spans="1:10" ht="15">
      <c r="D55" s="67"/>
      <c r="E55" s="68"/>
      <c r="F55" s="68"/>
      <c r="G55" s="68"/>
      <c r="J55" s="3">
        <v>11</v>
      </c>
    </row>
    <row r="56" spans="1:10" ht="15">
      <c r="D56" s="69"/>
      <c r="E56" s="67"/>
      <c r="F56" s="70"/>
      <c r="G56" s="70"/>
      <c r="J56" s="3">
        <v>27</v>
      </c>
    </row>
    <row r="57" spans="1:10" ht="15">
      <c r="D57" s="67"/>
      <c r="E57" s="67"/>
      <c r="F57" s="68"/>
      <c r="G57" s="68"/>
      <c r="J57" s="3">
        <v>11</v>
      </c>
    </row>
    <row r="58" spans="1:10" ht="15">
      <c r="D58" s="71"/>
      <c r="E58" s="72"/>
      <c r="F58" s="72"/>
      <c r="G58" s="72"/>
      <c r="J58" s="3">
        <v>39</v>
      </c>
    </row>
    <row r="59" spans="1:10" ht="15">
      <c r="D59" s="71"/>
      <c r="E59" s="72"/>
      <c r="F59" s="72"/>
      <c r="G59" s="72"/>
      <c r="J59" s="3">
        <v>27</v>
      </c>
    </row>
    <row r="60" spans="1:10" ht="15" hidden="1">
      <c r="A60" s="1" t="s">
        <v>99</v>
      </c>
      <c r="B60" s="2">
        <v>0</v>
      </c>
      <c r="C60" s="3">
        <v>3</v>
      </c>
      <c r="D60" s="4">
        <v>6</v>
      </c>
      <c r="E60" s="3">
        <v>52</v>
      </c>
      <c r="F60" s="3">
        <v>48</v>
      </c>
      <c r="G60" s="3">
        <v>121</v>
      </c>
      <c r="H60" s="3">
        <v>8</v>
      </c>
      <c r="I60" s="3">
        <v>64</v>
      </c>
      <c r="J60" s="3">
        <v>11</v>
      </c>
    </row>
  </sheetData>
  <mergeCells count="10">
    <mergeCell ref="C19:C23"/>
    <mergeCell ref="G39:G42"/>
    <mergeCell ref="A47:A49"/>
    <mergeCell ref="C53:C54"/>
    <mergeCell ref="D4:F4"/>
    <mergeCell ref="D5:F5"/>
    <mergeCell ref="E7:F7"/>
    <mergeCell ref="D8:F8"/>
    <mergeCell ref="G8:G9"/>
    <mergeCell ref="A19:A23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1 F17" xr:uid="{9971DB8D-F1BB-44D4-8F8D-AD1C629759E1}"/>
    <dataValidation type="textLength" operator="lessThanOrEqual" allowBlank="1" showInputMessage="1" showErrorMessage="1" errorTitle="Ошибка" error="Допускается ввод не более 900 символов!" sqref="F13 F43:F44 F27:F32 F16 E40:F41 F18 F20 F34:F38 F22:F23" xr:uid="{06FF91ED-9DB1-4D38-82FA-D1043FE3F111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51 F46:F49" xr:uid="{7FA2C2FA-5C02-40E9-B154-11D00D1330AF}">
      <formula1>"a"</formula1>
    </dataValidation>
  </dataValidations>
  <hyperlinks>
    <hyperlink ref="F43" r:id="rId1" xr:uid="{6E1B25CE-FEEB-4380-A514-147E10AC7B3C}"/>
    <hyperlink ref="F44" r:id="rId2" xr:uid="{A713F851-F9A4-4941-851F-49ECF7F29A61}"/>
  </hyperlinks>
  <pageMargins left="0.7" right="0.7" top="0.75" bottom="0.75" header="0.3" footer="0.3"/>
  <pageSetup paperSize="9" orientation="portrait" horizontalDpi="180" verticalDpi="18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0"/>
  <sheetViews>
    <sheetView tabSelected="1" topLeftCell="D3" workbookViewId="0">
      <selection activeCell="H19" sqref="H19"/>
    </sheetView>
  </sheetViews>
  <sheetFormatPr defaultColWidth="10.5703125" defaultRowHeight="15"/>
  <cols>
    <col min="1" max="1" width="9.140625" style="132" hidden="1" customWidth="1"/>
    <col min="2" max="2" width="9.140625" style="133" hidden="1" customWidth="1"/>
    <col min="3" max="3" width="3" style="134" customWidth="1"/>
    <col min="4" max="4" width="5" style="133" customWidth="1"/>
    <col min="5" max="5" width="48" style="133" customWidth="1"/>
    <col min="6" max="6" width="38" style="133" customWidth="1"/>
    <col min="7" max="7" width="1.7109375" style="133" hidden="1" customWidth="1"/>
    <col min="8" max="11" width="19.85546875" style="133" customWidth="1"/>
    <col min="12" max="12" width="9.7109375" style="133" customWidth="1"/>
    <col min="13" max="18" width="19.85546875" style="133" customWidth="1"/>
    <col min="19" max="19" width="1.7109375" style="133" hidden="1" customWidth="1"/>
    <col min="20" max="22" width="19.85546875" style="133" hidden="1" customWidth="1"/>
    <col min="23" max="23" width="1.7109375" style="133" hidden="1" customWidth="1"/>
    <col min="24" max="26" width="19.85546875" style="133" hidden="1" customWidth="1"/>
    <col min="27" max="27" width="1.7109375" style="133" hidden="1" customWidth="1"/>
    <col min="28" max="29" width="19.85546875" style="133" hidden="1" customWidth="1"/>
    <col min="30" max="30" width="1.7109375" style="133" hidden="1" customWidth="1"/>
    <col min="31" max="31" width="103.7109375" style="133" customWidth="1"/>
    <col min="32" max="34" width="103.7109375" style="133" hidden="1" customWidth="1"/>
    <col min="35" max="35" width="3" style="135" customWidth="1"/>
    <col min="36" max="38" width="10" style="136" customWidth="1"/>
    <col min="39" max="39" width="13.7109375" style="136" hidden="1" customWidth="1"/>
    <col min="40" max="40" width="15" style="136" customWidth="1"/>
    <col min="41" max="41" width="16" style="136" customWidth="1"/>
    <col min="42" max="45" width="10" style="136" customWidth="1"/>
    <col min="46" max="46" width="10.5703125" style="133"/>
    <col min="47" max="16384" width="10.5703125" style="131"/>
  </cols>
  <sheetData>
    <row r="1" spans="1:46" ht="22.5" hidden="1">
      <c r="E1" s="76"/>
      <c r="F1" s="76"/>
      <c r="G1" s="76"/>
      <c r="H1" s="189" t="s">
        <v>100</v>
      </c>
      <c r="I1" s="189"/>
      <c r="J1" s="189"/>
      <c r="K1" s="189"/>
      <c r="L1" s="189"/>
      <c r="M1" s="189"/>
      <c r="N1" s="189"/>
      <c r="O1" s="189"/>
      <c r="P1" s="189"/>
      <c r="Q1" s="189"/>
      <c r="R1" s="189"/>
      <c r="T1" s="189" t="s">
        <v>101</v>
      </c>
      <c r="U1" s="189"/>
      <c r="V1" s="189"/>
      <c r="X1" s="189" t="s">
        <v>102</v>
      </c>
      <c r="Y1" s="189"/>
      <c r="Z1" s="189"/>
      <c r="AB1" s="189" t="s">
        <v>103</v>
      </c>
      <c r="AC1" s="189"/>
      <c r="AT1" s="133" t="s">
        <v>78</v>
      </c>
    </row>
    <row r="2" spans="1:46" hidden="1">
      <c r="AT2" s="133">
        <v>0</v>
      </c>
    </row>
    <row r="3" spans="1:46" s="137" customFormat="1" ht="6">
      <c r="C3" s="138"/>
      <c r="D3" s="139"/>
      <c r="E3" s="139"/>
      <c r="F3" s="139"/>
      <c r="G3" s="139"/>
      <c r="H3" s="139" t="s">
        <v>104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7">
        <v>5</v>
      </c>
    </row>
    <row r="4" spans="1:46" ht="22.5">
      <c r="C4" s="140"/>
      <c r="D4" s="193" t="str">
        <f>ORG_VD_NAME_FORM</f>
        <v>Форма 2. Общая информация об объектах теплоснабжения регулируемой организации, единой теплоснабжающей организации в ценовых зонах теплоснабжения, теплоснабжающей организации в ценовых зонах теплоснабжения и теплосетевой организации в ценовых зонах теплоснабжения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5"/>
      <c r="S4" s="141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3"/>
      <c r="AF4" s="143"/>
      <c r="AG4" s="143"/>
      <c r="AH4" s="143"/>
      <c r="AI4" s="144"/>
      <c r="AT4" s="133">
        <v>38</v>
      </c>
    </row>
    <row r="5" spans="1:46" s="133" customFormat="1" ht="22.5">
      <c r="A5" s="132"/>
      <c r="C5" s="140"/>
      <c r="D5" s="186" t="str">
        <f>IF(org=0,"Не определено",org)</f>
        <v>СГ МУП "Городские тепловые сети"</v>
      </c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8"/>
      <c r="S5" s="141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3"/>
      <c r="AF5" s="143"/>
      <c r="AG5" s="143"/>
      <c r="AH5" s="143"/>
      <c r="AI5" s="144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3">
        <v>17</v>
      </c>
    </row>
    <row r="6" spans="1:46" s="146" customFormat="1" ht="11.25">
      <c r="A6" s="145"/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  <c r="S6" s="149"/>
      <c r="T6" s="148"/>
      <c r="U6" s="148"/>
      <c r="V6" s="150"/>
      <c r="W6" s="150"/>
      <c r="X6" s="148"/>
      <c r="Y6" s="148"/>
      <c r="Z6" s="150"/>
      <c r="AA6" s="150"/>
      <c r="AB6" s="148"/>
      <c r="AC6" s="150"/>
      <c r="AD6" s="150"/>
      <c r="AE6" s="148"/>
      <c r="AF6" s="148"/>
      <c r="AG6" s="148"/>
      <c r="AH6" s="148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46">
        <v>11</v>
      </c>
    </row>
    <row r="7" spans="1:46">
      <c r="C7" s="140"/>
      <c r="D7" s="190" t="s">
        <v>1</v>
      </c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2"/>
      <c r="AE7" s="181" t="s">
        <v>2</v>
      </c>
      <c r="AF7" s="181" t="s">
        <v>2</v>
      </c>
      <c r="AG7" s="181" t="s">
        <v>2</v>
      </c>
      <c r="AH7" s="181" t="s">
        <v>2</v>
      </c>
      <c r="AT7" s="133">
        <v>14</v>
      </c>
    </row>
    <row r="8" spans="1:46">
      <c r="C8" s="140"/>
      <c r="D8" s="180" t="s">
        <v>3</v>
      </c>
      <c r="E8" s="181" t="str">
        <f>"Наименование "&amp;IF(TEMPLATE_SPHERE&lt;&gt;"HEAT","централизованной ","")&amp;"системы "&amp;TEMPLATE_SPHERE_RUS</f>
        <v>Наименование системы теплоснабжения</v>
      </c>
      <c r="F8" s="181" t="str">
        <f>IF(TEMPLATE_SPHERE&lt;&gt;"HEAT","Регулируемый вид деятельности","Вид регулируемой деятельности")</f>
        <v>Вид регулируемой деятельности</v>
      </c>
      <c r="G8" s="125"/>
      <c r="H8" s="182" t="s">
        <v>53</v>
      </c>
      <c r="I8" s="184" t="s">
        <v>54</v>
      </c>
      <c r="J8" s="181" t="s">
        <v>55</v>
      </c>
      <c r="K8" s="181"/>
      <c r="L8" s="181"/>
      <c r="M8" s="190"/>
      <c r="N8" s="181" t="s">
        <v>56</v>
      </c>
      <c r="O8" s="181"/>
      <c r="P8" s="181" t="s">
        <v>57</v>
      </c>
      <c r="Q8" s="181"/>
      <c r="R8" s="199" t="s">
        <v>58</v>
      </c>
      <c r="S8" s="129"/>
      <c r="T8" s="182" t="s">
        <v>105</v>
      </c>
      <c r="U8" s="182" t="s">
        <v>106</v>
      </c>
      <c r="V8" s="182" t="s">
        <v>107</v>
      </c>
      <c r="W8" s="125"/>
      <c r="X8" s="182" t="s">
        <v>108</v>
      </c>
      <c r="Y8" s="182" t="s">
        <v>109</v>
      </c>
      <c r="Z8" s="182" t="s">
        <v>110</v>
      </c>
      <c r="AA8" s="125"/>
      <c r="AB8" s="182" t="s">
        <v>111</v>
      </c>
      <c r="AC8" s="182" t="s">
        <v>58</v>
      </c>
      <c r="AD8" s="125"/>
      <c r="AE8" s="181"/>
      <c r="AF8" s="181"/>
      <c r="AG8" s="181"/>
      <c r="AH8" s="181"/>
      <c r="AT8" s="133">
        <v>26</v>
      </c>
    </row>
    <row r="9" spans="1:46" ht="45">
      <c r="C9" s="140"/>
      <c r="D9" s="180"/>
      <c r="E9" s="181"/>
      <c r="F9" s="181"/>
      <c r="G9" s="126"/>
      <c r="H9" s="183"/>
      <c r="I9" s="185"/>
      <c r="J9" s="127" t="s">
        <v>59</v>
      </c>
      <c r="K9" s="127" t="s">
        <v>60</v>
      </c>
      <c r="L9" s="127" t="s">
        <v>61</v>
      </c>
      <c r="M9" s="128" t="s">
        <v>62</v>
      </c>
      <c r="N9" s="127" t="s">
        <v>63</v>
      </c>
      <c r="O9" s="127" t="s">
        <v>62</v>
      </c>
      <c r="P9" s="127" t="s">
        <v>64</v>
      </c>
      <c r="Q9" s="127" t="s">
        <v>62</v>
      </c>
      <c r="R9" s="200"/>
      <c r="S9" s="130"/>
      <c r="T9" s="183"/>
      <c r="U9" s="183"/>
      <c r="V9" s="183"/>
      <c r="W9" s="126"/>
      <c r="X9" s="183"/>
      <c r="Y9" s="183"/>
      <c r="Z9" s="183"/>
      <c r="AA9" s="126"/>
      <c r="AB9" s="183"/>
      <c r="AC9" s="183"/>
      <c r="AD9" s="126"/>
      <c r="AE9" s="181"/>
      <c r="AF9" s="181"/>
      <c r="AG9" s="181"/>
      <c r="AH9" s="181"/>
      <c r="AT9" s="133">
        <v>44</v>
      </c>
    </row>
    <row r="10" spans="1:46" hidden="1"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33"/>
      <c r="AP10" s="153"/>
      <c r="AQ10" s="153"/>
      <c r="AT10" s="133">
        <v>0</v>
      </c>
    </row>
    <row r="11" spans="1:46" s="154" customFormat="1" hidden="1">
      <c r="C11" s="155"/>
      <c r="D11" s="156" t="s">
        <v>65</v>
      </c>
      <c r="E11" s="156"/>
      <c r="F11" s="156"/>
      <c r="G11" s="156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84"/>
      <c r="AF11" s="84"/>
      <c r="AG11" s="84"/>
      <c r="AH11" s="84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54">
        <v>0</v>
      </c>
    </row>
    <row r="12" spans="1:46" ht="45">
      <c r="A12" s="133"/>
      <c r="C12" s="140"/>
      <c r="D12" s="85" t="s">
        <v>6</v>
      </c>
      <c r="E12" s="26" t="s">
        <v>66</v>
      </c>
      <c r="F12" s="158" t="str">
        <f>INDEX(VD_NAME_LIST,MATCH("4190064",VD_ID_LIST,0))&amp;"; "&amp;INDEX(VD_NAME_LIST,MATCH("4190068",VD_ID_LIST,0))&amp;"; "&amp;INDEX(VD_NAME_LIST,MATCH("4190070",VD_ID_LIST,0))</f>
        <v>Производство тепловой энергии. Некомбинированная выработка; Передача. Тепловая энергия; Сбыт. Тепловая энергия</v>
      </c>
      <c r="G12" s="159"/>
      <c r="H12" s="86">
        <v>148.666</v>
      </c>
      <c r="I12" s="86">
        <v>429.85599999999999</v>
      </c>
      <c r="J12" s="87">
        <v>0</v>
      </c>
      <c r="K12" s="88">
        <v>0</v>
      </c>
      <c r="L12" s="89" t="s">
        <v>112</v>
      </c>
      <c r="M12" s="88">
        <v>0</v>
      </c>
      <c r="N12" s="87">
        <v>0</v>
      </c>
      <c r="O12" s="88">
        <v>0</v>
      </c>
      <c r="P12" s="87">
        <v>21</v>
      </c>
      <c r="Q12" s="88">
        <v>820.31</v>
      </c>
      <c r="R12" s="87">
        <v>100</v>
      </c>
      <c r="S12" s="90"/>
      <c r="T12" s="86"/>
      <c r="U12" s="87"/>
      <c r="V12" s="87"/>
      <c r="W12" s="126"/>
      <c r="X12" s="86"/>
      <c r="Y12" s="87"/>
      <c r="Z12" s="87"/>
      <c r="AA12" s="126"/>
      <c r="AB12" s="86"/>
      <c r="AC12" s="87"/>
      <c r="AD12" s="126"/>
      <c r="AE12" s="196" t="s">
        <v>113</v>
      </c>
      <c r="AF12" s="196" t="s">
        <v>114</v>
      </c>
      <c r="AG12" s="196" t="s">
        <v>115</v>
      </c>
      <c r="AH12" s="196" t="s">
        <v>116</v>
      </c>
      <c r="AI12" s="133"/>
      <c r="AM12" s="136" t="s">
        <v>117</v>
      </c>
      <c r="AP12" s="153" t="s">
        <v>118</v>
      </c>
      <c r="AQ12" s="153" t="s">
        <v>118</v>
      </c>
      <c r="AT12" s="133">
        <v>14</v>
      </c>
    </row>
    <row r="13" spans="1:46" ht="45">
      <c r="A13" s="133"/>
      <c r="C13" s="140" t="s">
        <v>119</v>
      </c>
      <c r="D13" s="85" t="s">
        <v>8</v>
      </c>
      <c r="E13" s="26" t="s">
        <v>67</v>
      </c>
      <c r="F13" s="158" t="str">
        <f>INDEX(VD_NAME_LIST,MATCH("4190064",VD_ID_LIST,0))&amp;"; "&amp;INDEX(VD_NAME_LIST,MATCH("4190068",VD_ID_LIST,0))&amp;"; "&amp;INDEX(VD_NAME_LIST,MATCH("4190070",VD_ID_LIST,0))</f>
        <v>Производство тепловой энергии. Некомбинированная выработка; Передача. Тепловая энергия; Сбыт. Тепловая энергия</v>
      </c>
      <c r="G13" s="159"/>
      <c r="H13" s="86">
        <v>0</v>
      </c>
      <c r="I13" s="86">
        <v>0.16400000000000001</v>
      </c>
      <c r="J13" s="87">
        <v>0</v>
      </c>
      <c r="K13" s="88">
        <v>0</v>
      </c>
      <c r="L13" s="89" t="s">
        <v>112</v>
      </c>
      <c r="M13" s="88">
        <v>0</v>
      </c>
      <c r="N13" s="87">
        <v>0</v>
      </c>
      <c r="O13" s="88">
        <v>0</v>
      </c>
      <c r="P13" s="87">
        <v>2</v>
      </c>
      <c r="Q13" s="88">
        <v>3.64</v>
      </c>
      <c r="R13" s="87">
        <v>0</v>
      </c>
      <c r="S13" s="90"/>
      <c r="T13" s="86"/>
      <c r="U13" s="87"/>
      <c r="V13" s="87"/>
      <c r="W13" s="126"/>
      <c r="X13" s="86"/>
      <c r="Y13" s="87"/>
      <c r="Z13" s="87"/>
      <c r="AA13" s="126"/>
      <c r="AB13" s="86"/>
      <c r="AC13" s="87"/>
      <c r="AD13" s="126"/>
      <c r="AE13" s="197"/>
      <c r="AF13" s="197"/>
      <c r="AG13" s="197"/>
      <c r="AH13" s="197"/>
      <c r="AI13" s="133"/>
      <c r="AM13" s="136" t="s">
        <v>117</v>
      </c>
      <c r="AP13" s="153" t="s">
        <v>118</v>
      </c>
      <c r="AQ13" s="153" t="s">
        <v>118</v>
      </c>
    </row>
    <row r="14" spans="1:46">
      <c r="A14" s="133"/>
      <c r="C14" s="140" t="s">
        <v>119</v>
      </c>
      <c r="D14" s="85" t="s">
        <v>23</v>
      </c>
      <c r="E14" s="26" t="s">
        <v>128</v>
      </c>
      <c r="F14" s="158" t="str">
        <f>INDEX(VD_NAME_LIST,MATCH("4190068",VD_ID_LIST,0))</f>
        <v>Передача. Тепловая энергия</v>
      </c>
      <c r="G14" s="159"/>
      <c r="H14" s="86">
        <v>4.1639999999999997</v>
      </c>
      <c r="I14" s="86">
        <v>5.2960000000000003</v>
      </c>
      <c r="J14" s="87">
        <v>0</v>
      </c>
      <c r="K14" s="88">
        <v>0</v>
      </c>
      <c r="L14" s="89" t="s">
        <v>112</v>
      </c>
      <c r="M14" s="88">
        <v>0</v>
      </c>
      <c r="N14" s="87">
        <v>0</v>
      </c>
      <c r="O14" s="88">
        <v>0</v>
      </c>
      <c r="P14" s="87">
        <v>0</v>
      </c>
      <c r="Q14" s="88">
        <v>0</v>
      </c>
      <c r="R14" s="87">
        <v>1</v>
      </c>
      <c r="S14" s="90"/>
      <c r="T14" s="86"/>
      <c r="U14" s="87"/>
      <c r="V14" s="87"/>
      <c r="W14" s="126"/>
      <c r="X14" s="86"/>
      <c r="Y14" s="87"/>
      <c r="Z14" s="87"/>
      <c r="AA14" s="126"/>
      <c r="AB14" s="86"/>
      <c r="AC14" s="87"/>
      <c r="AD14" s="126"/>
      <c r="AE14" s="197"/>
      <c r="AF14" s="197"/>
      <c r="AG14" s="197"/>
      <c r="AH14" s="197"/>
      <c r="AI14" s="133"/>
      <c r="AM14" s="136" t="s">
        <v>129</v>
      </c>
      <c r="AP14" s="153" t="s">
        <v>118</v>
      </c>
      <c r="AQ14" s="153" t="s">
        <v>118</v>
      </c>
    </row>
    <row r="15" spans="1:46">
      <c r="A15" s="133"/>
      <c r="C15" s="140"/>
      <c r="D15" s="160"/>
      <c r="E15" s="161" t="str">
        <f>IF(TITLE_DIFFERENTIATION_TYPE="нет","","Добавить систему")</f>
        <v>Добавить систему</v>
      </c>
      <c r="F15" s="161" t="str">
        <f>IF(TITLE_DIFFERENTIATION_TYPE="нет","Добавить вид деятельности","")</f>
        <v/>
      </c>
      <c r="G15" s="162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4"/>
      <c r="AE15" s="198"/>
      <c r="AF15" s="198"/>
      <c r="AG15" s="198"/>
      <c r="AH15" s="198"/>
      <c r="AI15" s="133"/>
      <c r="AT15" s="133">
        <v>17</v>
      </c>
    </row>
    <row r="16" spans="1:46">
      <c r="AI16" s="133"/>
      <c r="AT16" s="133">
        <v>14</v>
      </c>
    </row>
    <row r="17" spans="1:46">
      <c r="AT17" s="133">
        <v>14</v>
      </c>
    </row>
    <row r="18" spans="1:46">
      <c r="AT18" s="133">
        <v>14</v>
      </c>
    </row>
    <row r="19" spans="1:46">
      <c r="AT19" s="133">
        <v>14</v>
      </c>
    </row>
    <row r="20" spans="1:46" ht="22.5" hidden="1">
      <c r="A20" s="132" t="s">
        <v>99</v>
      </c>
      <c r="B20" s="133">
        <v>0</v>
      </c>
      <c r="C20" s="134">
        <v>3</v>
      </c>
      <c r="D20" s="133">
        <v>5</v>
      </c>
      <c r="E20" s="133">
        <v>48</v>
      </c>
      <c r="F20" s="133">
        <v>38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5">
        <v>3</v>
      </c>
      <c r="AJ20" s="136">
        <v>10</v>
      </c>
      <c r="AK20" s="136">
        <v>10</v>
      </c>
      <c r="AL20" s="136">
        <v>10</v>
      </c>
      <c r="AM20" s="136">
        <v>0</v>
      </c>
      <c r="AN20" s="136">
        <v>15</v>
      </c>
      <c r="AO20" s="136">
        <v>16</v>
      </c>
      <c r="AP20" s="136">
        <v>10</v>
      </c>
      <c r="AQ20" s="136">
        <v>10</v>
      </c>
      <c r="AR20" s="136">
        <v>10</v>
      </c>
      <c r="AS20" s="136">
        <v>10</v>
      </c>
      <c r="AT20" s="133">
        <v>23</v>
      </c>
    </row>
  </sheetData>
  <mergeCells count="32">
    <mergeCell ref="Z8:Z9"/>
    <mergeCell ref="AB8:AB9"/>
    <mergeCell ref="AC8:AC9"/>
    <mergeCell ref="Y8:Y9"/>
    <mergeCell ref="J8:M8"/>
    <mergeCell ref="N8:O8"/>
    <mergeCell ref="T8:T9"/>
    <mergeCell ref="U8:U9"/>
    <mergeCell ref="V8:V9"/>
    <mergeCell ref="P8:Q8"/>
    <mergeCell ref="R8:R9"/>
    <mergeCell ref="X8:X9"/>
    <mergeCell ref="AG7:AG9"/>
    <mergeCell ref="AH7:AH9"/>
    <mergeCell ref="AE12:AE15"/>
    <mergeCell ref="AF12:AF15"/>
    <mergeCell ref="AG12:AG15"/>
    <mergeCell ref="AH12:AH15"/>
    <mergeCell ref="AF7:AF9"/>
    <mergeCell ref="AE7:AE9"/>
    <mergeCell ref="D5:R5"/>
    <mergeCell ref="H1:R1"/>
    <mergeCell ref="D7:AD7"/>
    <mergeCell ref="X1:Z1"/>
    <mergeCell ref="T1:V1"/>
    <mergeCell ref="AB1:AC1"/>
    <mergeCell ref="D4:R4"/>
    <mergeCell ref="D8:D9"/>
    <mergeCell ref="E8:E9"/>
    <mergeCell ref="F8:F9"/>
    <mergeCell ref="H8:H9"/>
    <mergeCell ref="I8:I9"/>
  </mergeCells>
  <dataValidations count="6">
    <dataValidation allowBlank="1" showErrorMessage="1" errorTitle="Ошибка" error="Допускается ввод только неотрицательных чисел!" sqref="E11:G11" xr:uid="{5A978061-03B8-48D1-964B-FE68D2A6B61C}"/>
    <dataValidation type="textLength" operator="lessThanOrEqual" allowBlank="1" showInputMessage="1" showErrorMessage="1" errorTitle="Ошибка" error="Допускается ввод не более 900 символов!" sqref="E12:E14" xr:uid="{7CAF03B2-128B-4DFF-B87A-5EECD0D23444}">
      <formula1>900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2:F14" xr:uid="{25EC8A19-3AC3-485D-945D-5C622618CCDF}"/>
    <dataValidation type="list" allowBlank="1" showInputMessage="1" showErrorMessage="1" errorTitle="Ошибка" error="Выберите значение из списка" prompt="Выберите значение из списка" sqref="L12:L14" xr:uid="{AA78AA5D-10A4-45A2-9CE8-2CCC10F197AF}">
      <formula1>kind_of_power_te_unit</formula1>
    </dataValidation>
    <dataValidation type="decimal" allowBlank="1" showErrorMessage="1" errorTitle="Ошибка" error="Допускается ввод только неотрицательных чисел!" sqref="H12:I14 H11:AD11 AB12:AB14 K12:K14 M12:M14 O12:O14 Q12:Q14 T12:T14 X12:X14" xr:uid="{F256B28A-C13E-46D6-840A-FCA792652C4F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Y12:Z14 U12:V14 R12:S14 AC12:AC14 J12:J14 N12:N14 P12:P14" xr:uid="{0548990C-BEE5-491C-B656-FDF0BA99F27D}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9"/>
  <sheetViews>
    <sheetView topLeftCell="D3" workbookViewId="0">
      <selection activeCell="I20" sqref="I20"/>
    </sheetView>
  </sheetViews>
  <sheetFormatPr defaultColWidth="10.5703125" defaultRowHeight="14.25" customHeight="1"/>
  <cols>
    <col min="1" max="1" width="9.140625" style="73" hidden="1" customWidth="1"/>
    <col min="2" max="3" width="9.140625" style="74" hidden="1" customWidth="1"/>
    <col min="4" max="4" width="3" style="75" customWidth="1"/>
    <col min="5" max="5" width="6" style="74" customWidth="1"/>
    <col min="6" max="6" width="1.7109375" style="74" hidden="1" customWidth="1"/>
    <col min="7" max="8" width="30" style="74" customWidth="1"/>
    <col min="9" max="9" width="8" style="74" customWidth="1"/>
    <col min="10" max="10" width="12.140625" style="74" customWidth="1"/>
    <col min="11" max="11" width="46" style="74" customWidth="1"/>
    <col min="12" max="12" width="100" style="74" customWidth="1"/>
    <col min="13" max="13" width="7" style="77" customWidth="1"/>
    <col min="14" max="22" width="10" style="74" customWidth="1"/>
    <col min="23" max="23" width="10.5703125" style="74"/>
    <col min="24" max="16384" width="10.5703125" style="5"/>
  </cols>
  <sheetData>
    <row r="1" spans="1:23" s="64" customFormat="1" ht="5.25" hidden="1">
      <c r="D1" s="92"/>
      <c r="G1" s="64" t="s">
        <v>68</v>
      </c>
      <c r="H1" s="64" t="s">
        <v>69</v>
      </c>
      <c r="I1" s="64" t="s">
        <v>70</v>
      </c>
      <c r="P1" s="64" t="s">
        <v>68</v>
      </c>
      <c r="Q1" s="64" t="s">
        <v>69</v>
      </c>
      <c r="R1" s="64" t="s">
        <v>70</v>
      </c>
      <c r="W1" s="64" t="s">
        <v>78</v>
      </c>
    </row>
    <row r="2" spans="1:23" s="64" customFormat="1" ht="5.25" hidden="1">
      <c r="D2" s="92"/>
      <c r="W2" s="64">
        <v>0</v>
      </c>
    </row>
    <row r="3" spans="1:23" s="80" customFormat="1" ht="6">
      <c r="A3" s="79"/>
      <c r="D3" s="81"/>
      <c r="E3" s="93"/>
      <c r="F3" s="93"/>
      <c r="G3" s="93"/>
      <c r="H3" s="93"/>
      <c r="I3" s="94"/>
      <c r="J3" s="95"/>
      <c r="K3" s="95"/>
      <c r="L3" s="95"/>
      <c r="W3" s="80">
        <v>5</v>
      </c>
    </row>
    <row r="4" spans="1:23" ht="22.5">
      <c r="D4" s="50"/>
      <c r="E4" s="202" t="s">
        <v>120</v>
      </c>
      <c r="F4" s="202"/>
      <c r="G4" s="203"/>
      <c r="H4" s="203"/>
      <c r="I4" s="204"/>
      <c r="J4" s="78"/>
      <c r="K4" s="96"/>
      <c r="L4" s="96"/>
      <c r="W4" s="74">
        <v>22</v>
      </c>
    </row>
    <row r="5" spans="1:23" s="74" customFormat="1" ht="22.5">
      <c r="A5" s="73"/>
      <c r="D5" s="50"/>
      <c r="E5" s="205" t="str">
        <f>IF(org=0,"Не определено",org)</f>
        <v>СГ МУП "Городские тепловые сети"</v>
      </c>
      <c r="F5" s="205"/>
      <c r="G5" s="206"/>
      <c r="H5" s="206"/>
      <c r="I5" s="207"/>
      <c r="J5" s="78"/>
      <c r="K5" s="96"/>
      <c r="L5" s="96"/>
      <c r="M5" s="77"/>
      <c r="W5" s="74">
        <v>17</v>
      </c>
    </row>
    <row r="6" spans="1:23" s="80" customFormat="1" ht="11.25">
      <c r="A6" s="79"/>
      <c r="D6" s="81"/>
      <c r="E6" s="93"/>
      <c r="F6" s="93"/>
      <c r="G6" s="97"/>
      <c r="H6" s="97"/>
      <c r="I6" s="82"/>
      <c r="J6" s="82"/>
      <c r="K6" s="10"/>
      <c r="L6" s="82"/>
      <c r="W6" s="80">
        <v>11</v>
      </c>
    </row>
    <row r="7" spans="1:23" ht="15">
      <c r="D7" s="50"/>
      <c r="E7" s="178" t="s">
        <v>1</v>
      </c>
      <c r="F7" s="178"/>
      <c r="G7" s="179"/>
      <c r="H7" s="179"/>
      <c r="I7" s="179"/>
      <c r="J7" s="179"/>
      <c r="K7" s="179"/>
      <c r="L7" s="181" t="s">
        <v>2</v>
      </c>
      <c r="W7" s="74">
        <v>14</v>
      </c>
    </row>
    <row r="8" spans="1:23" ht="60">
      <c r="D8" s="50"/>
      <c r="E8" s="98" t="s">
        <v>3</v>
      </c>
      <c r="F8" s="98"/>
      <c r="G8" s="99" t="s">
        <v>71</v>
      </c>
      <c r="H8" s="99" t="s">
        <v>72</v>
      </c>
      <c r="I8" s="23" t="s">
        <v>70</v>
      </c>
      <c r="J8" s="23" t="s">
        <v>121</v>
      </c>
      <c r="K8" s="23" t="s">
        <v>73</v>
      </c>
      <c r="L8" s="181"/>
      <c r="W8" s="74">
        <v>46</v>
      </c>
    </row>
    <row r="9" spans="1:23" ht="15" hidden="1">
      <c r="D9" s="83"/>
      <c r="E9" s="100"/>
      <c r="F9" s="100"/>
      <c r="G9" s="100"/>
      <c r="H9" s="100"/>
      <c r="I9" s="100"/>
      <c r="J9" s="100"/>
      <c r="K9" s="100"/>
      <c r="L9" s="100"/>
      <c r="M9" s="74"/>
      <c r="W9" s="74">
        <v>0</v>
      </c>
    </row>
    <row r="10" spans="1:23" ht="15" hidden="1">
      <c r="A10" s="74"/>
      <c r="D10" s="50"/>
      <c r="E10" s="99">
        <v>0</v>
      </c>
      <c r="F10" s="99"/>
      <c r="G10" s="101"/>
      <c r="H10" s="101"/>
      <c r="I10" s="101"/>
      <c r="J10" s="101"/>
      <c r="K10" s="101"/>
      <c r="L10" s="196" t="s">
        <v>122</v>
      </c>
      <c r="W10" s="74">
        <v>0</v>
      </c>
    </row>
    <row r="11" spans="1:23" ht="15.75" hidden="1">
      <c r="A11" s="201"/>
      <c r="B11" s="102"/>
      <c r="C11" s="102"/>
      <c r="D11" s="103"/>
      <c r="E11" s="104"/>
      <c r="F11" s="104"/>
      <c r="G11" s="104"/>
      <c r="H11" s="104"/>
      <c r="I11" s="105"/>
      <c r="J11" s="106"/>
      <c r="K11" s="107"/>
      <c r="L11" s="208"/>
      <c r="M11" s="64"/>
      <c r="N11" s="64"/>
      <c r="O11" s="64"/>
      <c r="P11" s="108"/>
      <c r="Q11" s="108"/>
      <c r="R11" s="109"/>
      <c r="S11" s="64"/>
      <c r="T11" s="64"/>
      <c r="U11" s="64"/>
      <c r="V11" s="64"/>
      <c r="W11" s="74">
        <v>0</v>
      </c>
    </row>
    <row r="12" spans="1:23" s="80" customFormat="1" ht="22.5">
      <c r="A12" s="201"/>
      <c r="B12" s="102"/>
      <c r="C12" s="102"/>
      <c r="D12" s="110"/>
      <c r="E12" s="98">
        <v>1</v>
      </c>
      <c r="F12" s="111" t="s">
        <v>123</v>
      </c>
      <c r="G12" s="112" t="s">
        <v>74</v>
      </c>
      <c r="H12" s="113" t="s">
        <v>74</v>
      </c>
      <c r="I12" s="114" t="s">
        <v>75</v>
      </c>
      <c r="J12" s="115" t="s">
        <v>76</v>
      </c>
      <c r="K12" s="116" t="s">
        <v>19</v>
      </c>
      <c r="L12" s="208"/>
      <c r="M12" s="64"/>
      <c r="N12" s="64"/>
      <c r="O12" s="64"/>
      <c r="P12" s="108" t="s">
        <v>124</v>
      </c>
      <c r="Q12" s="108" t="s">
        <v>125</v>
      </c>
      <c r="R12" s="109" t="s">
        <v>126</v>
      </c>
      <c r="S12" s="64" t="s">
        <v>127</v>
      </c>
      <c r="T12" s="64"/>
      <c r="U12" s="64"/>
      <c r="V12" s="64"/>
      <c r="W12" s="80">
        <v>14</v>
      </c>
    </row>
    <row r="13" spans="1:23" ht="15">
      <c r="A13" s="201"/>
      <c r="D13" s="50"/>
      <c r="E13" s="91"/>
      <c r="F13" s="117"/>
      <c r="G13" s="118" t="s">
        <v>77</v>
      </c>
      <c r="H13" s="119"/>
      <c r="I13" s="119"/>
      <c r="J13" s="119"/>
      <c r="K13" s="120"/>
      <c r="L13" s="198"/>
      <c r="M13" s="74"/>
      <c r="W13" s="74">
        <v>15</v>
      </c>
    </row>
    <row r="14" spans="1:23" ht="15">
      <c r="A14" s="79"/>
      <c r="B14" s="80"/>
      <c r="C14" s="80"/>
      <c r="D14" s="121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74">
        <v>11</v>
      </c>
    </row>
    <row r="15" spans="1:23" ht="15">
      <c r="D15" s="122"/>
      <c r="E15" s="123"/>
      <c r="F15" s="123"/>
      <c r="G15" s="124" t="str">
        <f>"&lt;1&gt; Указывается информация по муниципальным районам и муниципальным образованиям, на территории которых регулируемая организация осуществляет "&amp;IF(TEMPLATE_SPHERE&lt;&gt;"TKO","регулируемый вид деятельности в сфере "&amp;TEMPLATE_SPHERE_RUS&amp;".","деятельность в области обращения с "&amp;TEMPLATE_SPHERE_RUS_2&amp;".")</f>
        <v>&lt;1&gt;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v>
      </c>
      <c r="H15" s="122"/>
      <c r="I15" s="122"/>
      <c r="J15" s="122"/>
      <c r="K15" s="122"/>
      <c r="L15" s="122"/>
      <c r="W15" s="74">
        <v>14</v>
      </c>
    </row>
    <row r="16" spans="1:23" ht="15">
      <c r="W16" s="74">
        <v>14</v>
      </c>
    </row>
    <row r="17" spans="1:23" ht="15">
      <c r="W17" s="74">
        <v>14</v>
      </c>
    </row>
    <row r="18" spans="1:23" ht="15">
      <c r="W18" s="74">
        <v>14</v>
      </c>
    </row>
    <row r="19" spans="1:23" ht="22.5" hidden="1">
      <c r="A19" s="73" t="s">
        <v>99</v>
      </c>
      <c r="B19" s="74">
        <v>0</v>
      </c>
      <c r="C19" s="74">
        <v>0</v>
      </c>
      <c r="D19" s="75">
        <v>3</v>
      </c>
      <c r="E19" s="74">
        <v>6</v>
      </c>
      <c r="F19" s="74">
        <v>0</v>
      </c>
      <c r="G19" s="74">
        <v>30</v>
      </c>
      <c r="H19" s="74">
        <v>30</v>
      </c>
      <c r="I19" s="74">
        <v>8</v>
      </c>
      <c r="J19" s="74">
        <v>12</v>
      </c>
      <c r="K19" s="74">
        <v>46</v>
      </c>
      <c r="L19" s="74">
        <v>100</v>
      </c>
      <c r="M19" s="77">
        <v>7</v>
      </c>
      <c r="N19" s="74">
        <v>10</v>
      </c>
      <c r="O19" s="74">
        <v>10</v>
      </c>
      <c r="P19" s="74">
        <v>10</v>
      </c>
      <c r="Q19" s="74">
        <v>10</v>
      </c>
      <c r="R19" s="74">
        <v>10</v>
      </c>
      <c r="S19" s="74">
        <v>10</v>
      </c>
      <c r="T19" s="74">
        <v>10</v>
      </c>
      <c r="U19" s="74">
        <v>10</v>
      </c>
      <c r="V19" s="74">
        <v>10</v>
      </c>
      <c r="W19" s="74">
        <v>23</v>
      </c>
    </row>
  </sheetData>
  <mergeCells count="6">
    <mergeCell ref="A11:A13"/>
    <mergeCell ref="E4:I4"/>
    <mergeCell ref="E5:I5"/>
    <mergeCell ref="E7:K7"/>
    <mergeCell ref="L7:L8"/>
    <mergeCell ref="L10:L13"/>
  </mergeCells>
  <dataValidations count="3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K12" xr:uid="{6C0E70E3-248F-4D8D-9AE7-B49E825601E6}">
      <formula1>900</formula1>
    </dataValidation>
    <dataValidation allowBlank="1" showInputMessage="1" showErrorMessage="1" prompt="Изменение значения по двойному щелчоку левой кнопки мыши" sqref="J12" xr:uid="{15BDF04A-5F20-4D17-8730-E8525B6CB7C7}"/>
    <dataValidation type="decimal" allowBlank="1" showErrorMessage="1" errorTitle="Ошибка" error="Допускается ввод только неотрицательных чисел!" sqref="G10:K10" xr:uid="{F53746F8-960C-480E-A057-022CB53B7D76}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1.</vt:lpstr>
      <vt:lpstr>форма 2.</vt:lpstr>
      <vt:lpstr>1.3.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2024-10-04T09:13:27Z</dcterms:modified>
</cp:coreProperties>
</file>