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3"/>
  </bookViews>
  <sheets>
    <sheet name="2.14.1" sheetId="1" r:id="rId1"/>
    <sheet name="2.14.1. (2)" sheetId="3" r:id="rId2"/>
    <sheet name="2.14.2" sheetId="4" r:id="rId3"/>
    <sheet name="2.14.2 (2)" sheetId="5" r:id="rId4"/>
  </sheets>
  <externalReferences>
    <externalReference r:id="rId5"/>
    <externalReference r:id="rId6"/>
  </externalReferences>
  <definedNames>
    <definedName name="dateCh">[1]Титульный!$F$15</definedName>
    <definedName name="datePr">[1]Титульный!$F$19</definedName>
    <definedName name="datePr_ch">[1]Титульный!$F$24</definedName>
    <definedName name="kind_of_cons">[1]TEHSHEET!$R$2:$R$6</definedName>
    <definedName name="kind_of_control_method">[1]TEHSHEET!$K$2:$K$5</definedName>
    <definedName name="numberPr">[1]Титульный!$F$20</definedName>
    <definedName name="numberPr_ch">[1]Титульный!$F$25</definedName>
    <definedName name="region_name">[1]Титульный!$F$7</definedName>
  </definedNames>
  <calcPr calcId="125725"/>
  <fileRecoveryPr repairLoad="1"/>
</workbook>
</file>

<file path=xl/calcChain.xml><?xml version="1.0" encoding="utf-8"?>
<calcChain xmlns="http://schemas.openxmlformats.org/spreadsheetml/2006/main">
  <c r="AZ34" i="5"/>
  <c r="AS34"/>
  <c r="AL34"/>
  <c r="AE34"/>
  <c r="X34"/>
  <c r="Q34"/>
  <c r="BI33"/>
  <c r="O28"/>
  <c r="AZ24"/>
  <c r="AS24"/>
  <c r="AL24"/>
  <c r="AE24"/>
  <c r="X24"/>
  <c r="Q24"/>
  <c r="BI23"/>
  <c r="O18"/>
  <c r="N17"/>
  <c r="O17" s="1"/>
  <c r="P17" s="1"/>
  <c r="Q17" s="1"/>
  <c r="R17" s="1"/>
  <c r="S17" s="1"/>
  <c r="U17" s="1"/>
  <c r="V17" s="1"/>
  <c r="W17" s="1"/>
  <c r="X17" s="1"/>
  <c r="Y17" s="1"/>
  <c r="Z17" s="1"/>
  <c r="AB17" s="1"/>
  <c r="AC17" s="1"/>
  <c r="AD17" s="1"/>
  <c r="AE17" s="1"/>
  <c r="AF17" s="1"/>
  <c r="AG17" s="1"/>
  <c r="AI17" s="1"/>
  <c r="AJ17" s="1"/>
  <c r="AK17" s="1"/>
  <c r="AL17" s="1"/>
  <c r="AM17" s="1"/>
  <c r="AN17" s="1"/>
  <c r="AP17" s="1"/>
  <c r="AQ17" s="1"/>
  <c r="AR17" s="1"/>
  <c r="AS17" s="1"/>
  <c r="AT17" s="1"/>
  <c r="AU17" s="1"/>
  <c r="AW17" s="1"/>
  <c r="AX17" s="1"/>
  <c r="AY17" s="1"/>
  <c r="AZ17" s="1"/>
  <c r="BA17" s="1"/>
  <c r="BB17" s="1"/>
  <c r="BD17" s="1"/>
  <c r="BE17" s="1"/>
  <c r="BF17" s="1"/>
  <c r="O9"/>
  <c r="M9"/>
  <c r="O8"/>
  <c r="M8"/>
  <c r="AZ38" i="4"/>
  <c r="AS38"/>
  <c r="AL38"/>
  <c r="AE38"/>
  <c r="X38"/>
  <c r="Q38"/>
  <c r="BI37"/>
  <c r="AX37"/>
  <c r="AQ37"/>
  <c r="AJ37"/>
  <c r="AC37"/>
  <c r="V37"/>
  <c r="O37"/>
  <c r="AZ34"/>
  <c r="AS34"/>
  <c r="AL34"/>
  <c r="AE34"/>
  <c r="X34"/>
  <c r="Q34"/>
  <c r="BI33"/>
  <c r="O28"/>
  <c r="AZ24"/>
  <c r="AS24"/>
  <c r="AL24"/>
  <c r="AE24"/>
  <c r="X24"/>
  <c r="Q24"/>
  <c r="BI23"/>
  <c r="O18"/>
  <c r="N17"/>
  <c r="O17" s="1"/>
  <c r="P17" s="1"/>
  <c r="Q17" s="1"/>
  <c r="R17" s="1"/>
  <c r="S17" s="1"/>
  <c r="U17" s="1"/>
  <c r="V17" s="1"/>
  <c r="W17" s="1"/>
  <c r="X17" s="1"/>
  <c r="Y17" s="1"/>
  <c r="Z17" s="1"/>
  <c r="AB17" s="1"/>
  <c r="AC17" s="1"/>
  <c r="AD17" s="1"/>
  <c r="AE17" s="1"/>
  <c r="AF17" s="1"/>
  <c r="AG17" s="1"/>
  <c r="AI17" s="1"/>
  <c r="AJ17" s="1"/>
  <c r="AK17" s="1"/>
  <c r="AL17" s="1"/>
  <c r="AM17" s="1"/>
  <c r="AN17" s="1"/>
  <c r="AP17" s="1"/>
  <c r="AQ17" s="1"/>
  <c r="AR17" s="1"/>
  <c r="AS17" s="1"/>
  <c r="AT17" s="1"/>
  <c r="AU17" s="1"/>
  <c r="AW17" s="1"/>
  <c r="AX17" s="1"/>
  <c r="AY17" s="1"/>
  <c r="AZ17" s="1"/>
  <c r="BA17" s="1"/>
  <c r="BB17" s="1"/>
  <c r="BD17" s="1"/>
  <c r="BE17" s="1"/>
  <c r="BF17" s="1"/>
  <c r="O9"/>
  <c r="M9"/>
  <c r="O8"/>
  <c r="M8"/>
  <c r="F119" i="3"/>
  <c r="E119"/>
  <c r="F115"/>
  <c r="E115"/>
  <c r="F111"/>
  <c r="E111"/>
  <c r="F107"/>
  <c r="E107"/>
  <c r="F103"/>
  <c r="E103"/>
  <c r="F98"/>
  <c r="E98"/>
  <c r="F94"/>
  <c r="E94"/>
  <c r="F90"/>
  <c r="E90"/>
  <c r="F86"/>
  <c r="E86"/>
  <c r="F82"/>
  <c r="E82"/>
  <c r="J79"/>
  <c r="J78"/>
  <c r="F77"/>
  <c r="E77"/>
  <c r="J75"/>
  <c r="J74"/>
  <c r="F73"/>
  <c r="E73"/>
  <c r="F69"/>
  <c r="E69"/>
  <c r="F65"/>
  <c r="E65"/>
  <c r="J63"/>
  <c r="J62"/>
  <c r="F61"/>
  <c r="E61"/>
  <c r="F56"/>
  <c r="E56"/>
  <c r="F52"/>
  <c r="E52"/>
  <c r="F48"/>
  <c r="E48"/>
  <c r="F44"/>
  <c r="E44"/>
  <c r="F40"/>
  <c r="E40"/>
  <c r="F33"/>
  <c r="E33"/>
  <c r="F29"/>
  <c r="E29"/>
  <c r="F25"/>
  <c r="E25"/>
  <c r="F21"/>
  <c r="E21"/>
  <c r="F17"/>
  <c r="E17"/>
  <c r="F8"/>
  <c r="E8"/>
  <c r="F7"/>
  <c r="E7"/>
  <c r="BH32" i="5"/>
  <c r="BH22"/>
  <c r="BG33"/>
  <c r="BG23"/>
  <c r="L20" i="4"/>
  <c r="L19"/>
  <c r="L37"/>
  <c r="BH32"/>
  <c r="L29"/>
  <c r="BH22"/>
  <c r="L33"/>
  <c r="L30"/>
  <c r="L36"/>
  <c r="BG33"/>
  <c r="BG23"/>
  <c r="BG37"/>
  <c r="BH36"/>
</calcChain>
</file>

<file path=xl/sharedStrings.xml><?xml version="1.0" encoding="utf-8"?>
<sst xmlns="http://schemas.openxmlformats.org/spreadsheetml/2006/main" count="870" uniqueCount="164">
  <si>
    <t>11</t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</si>
  <si>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</si>
  <si>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</si>
  <si>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</si>
  <si>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</si>
  <si>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</si>
  <si>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</si>
  <si>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</si>
  <si>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</si>
  <si>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</si>
  <si>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</si>
  <si>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</si>
  <si>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</si>
  <si>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</si>
  <si>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x</t>
  </si>
  <si>
    <t>Субъект Российской Федерации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</si>
  <si>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</si>
  <si>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</si>
  <si>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</si>
  <si>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</si>
  <si>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</si>
  <si>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Форма 1.0.1 Основные параметры раскрываемой информации 1</t>
  </si>
  <si>
    <t>07.05.2020</t>
  </si>
  <si>
    <t>2.1</t>
  </si>
  <si>
    <t>наименование отсутствует</t>
  </si>
  <si>
    <t>3.1</t>
  </si>
  <si>
    <t>Холодное водоснабжение. Питьевая вода</t>
  </si>
  <si>
    <t>4.1</t>
  </si>
  <si>
    <t>4.1.1</t>
  </si>
  <si>
    <t>Ханты-Мансийский автономный округ</t>
  </si>
  <si>
    <t>4.1.1.1</t>
  </si>
  <si>
    <t>город Сургут</t>
  </si>
  <si>
    <t>4.1.1.1.1</t>
  </si>
  <si>
    <t>город Сургут (71876000)</t>
  </si>
  <si>
    <t>2.2</t>
  </si>
  <si>
    <t>3.2</t>
  </si>
  <si>
    <t>Холодное водоснабжение. Техническая вода</t>
  </si>
  <si>
    <t>4.2</t>
  </si>
  <si>
    <t>4.2.1</t>
  </si>
  <si>
    <t>4.2.1.1</t>
  </si>
  <si>
    <t>4.2.1.1.1</t>
  </si>
  <si>
    <t>2.3</t>
  </si>
  <si>
    <t>3.3</t>
  </si>
  <si>
    <t>4.3</t>
  </si>
  <si>
    <t>4.3.1</t>
  </si>
  <si>
    <t>4.3.1.1</t>
  </si>
  <si>
    <t>4.3.1.1.1</t>
  </si>
  <si>
    <t>2.4</t>
  </si>
  <si>
    <t>3.4</t>
  </si>
  <si>
    <t>Транспортировка. Питьевая вода</t>
  </si>
  <si>
    <t>4.4</t>
  </si>
  <si>
    <t>4.4.1</t>
  </si>
  <si>
    <t>4.4.1.1</t>
  </si>
  <si>
    <t>4.4.1.1.1</t>
  </si>
  <si>
    <t>2.5</t>
  </si>
  <si>
    <t>3.5</t>
  </si>
  <si>
    <t>4.5</t>
  </si>
  <si>
    <t>4.5.1</t>
  </si>
  <si>
    <t>4.5.1.1</t>
  </si>
  <si>
    <t>4.5.1.1.1</t>
  </si>
  <si>
    <t xml:space="preserve">  1 Информация размещается при раскрытии информации по каждой из форм.</t>
  </si>
  <si>
    <r>
      <t>Форма 2.14.1 Информация о предложении об установлении тарифов в сфере холодного водоснабжения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</si>
  <si>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Вид тарифа</t>
  </si>
  <si>
    <t>Наименование тарифа</t>
  </si>
  <si>
    <t>Период действия тарифов</t>
  </si>
  <si>
    <t>Ссылка на документ</t>
  </si>
  <si>
    <t>с</t>
  </si>
  <si>
    <t>по</t>
  </si>
  <si>
    <t>2</t>
  </si>
  <si>
    <t>3</t>
  </si>
  <si>
    <t>4</t>
  </si>
  <si>
    <t>5</t>
  </si>
  <si>
    <t>6</t>
  </si>
  <si>
    <t>7</t>
  </si>
  <si>
    <t>8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</si>
  <si>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</si>
  <si>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</si>
  <si>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отсутствует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</si>
  <si>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</si>
  <si>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</si>
  <si>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01.01.2021</t>
  </si>
  <si>
    <t>31.12.2021</t>
  </si>
  <si>
    <t>метод индексации установленных тарифов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</si>
  <si>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</si>
  <si>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О</t>
  </si>
  <si>
    <t>01.01.2022</t>
  </si>
  <si>
    <t>31.12.2022</t>
  </si>
  <si>
    <t>01.01.2023</t>
  </si>
  <si>
    <t>31.12.2023</t>
  </si>
  <si>
    <t>Добавить период</t>
  </si>
  <si>
    <t>Долгосрочные параметры регулирования (в случае если их установление предусмотрено выбранным методом регулирования)</t>
  </si>
  <si>
    <t>https://portal.eias.ru/Portal/DownloadPage.aspx?type=12&amp;guid=90937499-fe08-4543-b3dd-49bfe27136fc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</si>
  <si>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</si>
  <si>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</si>
  <si>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</si>
  <si>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Годовой объем отпущенной в сеть воды</t>
  </si>
  <si>
    <t>5.1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</si>
  <si>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</si>
  <si>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5.2</t>
  </si>
  <si>
    <t>5.3</t>
  </si>
  <si>
    <t>5.4</t>
  </si>
  <si>
    <t>5.5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</si>
  <si>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</si>
  <si>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6.1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</si>
  <si>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</si>
  <si>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c 01:03 до 18:55</t>
  </si>
  <si>
    <t>6.2</t>
  </si>
  <si>
    <t>6.3</t>
  </si>
  <si>
    <t>6.4</t>
  </si>
  <si>
    <t>6.5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</si>
  <si>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</si>
  <si>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7.1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</si>
  <si>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</si>
  <si>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7.2</t>
  </si>
  <si>
    <t>7.3</t>
  </si>
  <si>
    <t>7.4</t>
  </si>
  <si>
    <t>7.5</t>
  </si>
  <si>
    <t>При размещении информации по данной форме дополнительно указывается дата подачи заявления об утверждении(изменении) тарифа и его номер.</t>
  </si>
  <si>
    <r>
      <t>Форма 2.14.2 Информация о предложении величин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  <charset val="204"/>
      </rPr>
      <t>1</t>
    </r>
  </si>
  <si>
    <t>dp</t>
  </si>
  <si>
    <t>Параметры дифференциации</t>
  </si>
  <si>
    <t>Период действия тарифа</t>
  </si>
  <si>
    <t>Наличие других периодов действия тарифа</t>
  </si>
  <si>
    <t>Одноставочный тариф</t>
  </si>
  <si>
    <t>Двухставочный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</si>
  <si>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</si>
  <si>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</si>
  <si>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</si>
  <si>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ставка платы за содержание мощности, руб./куб. м в час</t>
  </si>
  <si>
    <t>дата начала</t>
  </si>
  <si>
    <t>дата окончания</t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</si>
  <si>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</si>
  <si>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Наименование признака дифференциации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</si>
  <si>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</si>
  <si>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Группа потребителей</t>
  </si>
  <si>
    <t>прочие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</si>
  <si>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</si>
  <si>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да</t>
  </si>
  <si>
    <t>30.06.2021</t>
  </si>
  <si>
    <t>01.07.2021</t>
  </si>
  <si>
    <t>30.06.2022</t>
  </si>
  <si>
    <t>01.07.2022</t>
  </si>
  <si>
    <t>30.06.2023</t>
  </si>
  <si>
    <t>01.07.2023</t>
  </si>
  <si>
    <t>нет</t>
  </si>
  <si>
    <t>В колонке «Параметр дифференциации тарифов» указывается значение дополнительного признака дифференциации.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</si>
  <si>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Добавить значение признака дифференциации</t>
  </si>
  <si>
    <t>Добавить группу потребителей</t>
  </si>
  <si>
    <t>Добавить наименование признака дифференциации</t>
  </si>
  <si>
    <t/>
  </si>
  <si>
    <t>07.07.2022</t>
  </si>
  <si>
    <t>население и приравненные категории</t>
  </si>
  <si>
    <t>Для каждого вида тарифа в сфере холодного водоснабжения форма заполняется отдельно. При размещении информации по данной форме дополнительно указывается дата подачи заявления об утверждении(изменении) тарифа и его номер.</t>
  </si>
  <si>
    <t>1.1.1.1</t>
  </si>
  <si>
    <t>1.1.1.1.1</t>
  </si>
  <si>
    <t>1.1.1.1.1.1.</t>
  </si>
  <si>
    <t>2.1.1.</t>
  </si>
  <si>
    <t>2.</t>
  </si>
  <si>
    <t>1.1.1</t>
  </si>
  <si>
    <t>1.1.1.1.1.1</t>
  </si>
  <si>
    <t>2.1.1</t>
  </si>
  <si>
    <t>2.1.1.1</t>
  </si>
  <si>
    <t>2.1.1.1.1</t>
  </si>
  <si>
    <t>2.1.1.1.1.1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</si>
</sst>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"/>
      <color theme="0"/>
      <name val="Tahoma"/>
      <family val="2"/>
      <charset val="204"/>
    </font>
    <font>
      <sz val="11"/>
      <name val="Webdings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sz val="18"/>
      <name val="Tahoma"/>
      <family val="2"/>
      <charset val="204"/>
    </font>
    <font>
      <b/>
      <sz val="9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theme="0"/>
      <name val="Tahoma"/>
      <family val="2"/>
      <charset val="204"/>
    </font>
    <font>
      <sz val="15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theme="0"/>
      <name val="Webdings2"/>
      <charset val="204"/>
    </font>
    <font>
      <sz val="11"/>
      <name val="Wingdings 2"/>
      <family val="1"/>
      <charset val="2"/>
    </font>
    <font>
      <sz val="9"/>
      <color rgb="FFFF0000"/>
      <name val="Tahoma"/>
      <family val="2"/>
      <charset val="204"/>
    </font>
    <font>
      <b/>
      <sz val="9"/>
      <color indexed="62"/>
      <name val="Tahoma"/>
      <family val="2"/>
      <charset val="204"/>
    </font>
    <font>
      <vertAlign val="superscript"/>
      <sz val="9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rgb="FFD3DBDB"/>
      </left>
      <right style="thin">
        <color rgb="FFD3DBDB"/>
      </right>
      <top style="thin">
        <color indexed="22"/>
      </top>
      <bottom style="thin">
        <color indexed="22"/>
      </bottom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</borders>
  <cellStyleXfs count="11">
    <xf numFmtId="0" fontId="0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10" fillId="0" borderId="4" applyBorder="0">
      <alignment horizontal="center" vertical="center" wrapText="1"/>
    </xf>
    <xf numFmtId="0" fontId="5" fillId="0" borderId="0">
      <alignment horizontal="left" vertical="center"/>
    </xf>
    <xf numFmtId="49" fontId="5" fillId="0" borderId="0" applyBorder="0">
      <alignment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</cellStyleXfs>
  <cellXfs count="210">
    <xf numFmtId="0" fontId="0" fillId="0" borderId="0" xfId="0"/>
    <xf numFmtId="49" fontId="3" fillId="0" borderId="0" xfId="1" applyNumberFormat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9" fillId="0" borderId="0" xfId="1" applyFont="1" applyFill="1" applyAlignment="1" applyProtection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5" fillId="0" borderId="2" xfId="1" applyFont="1" applyFill="1" applyBorder="1" applyAlignment="1" applyProtection="1">
      <alignment horizontal="center" vertical="center" wrapText="1"/>
    </xf>
    <xf numFmtId="0" fontId="0" fillId="0" borderId="2" xfId="0" applyNumberFormat="1" applyFill="1" applyBorder="1" applyAlignment="1">
      <alignment horizontal="center" vertical="center"/>
    </xf>
    <xf numFmtId="0" fontId="5" fillId="0" borderId="2" xfId="3" applyNumberFormat="1" applyFont="1" applyFill="1" applyBorder="1" applyAlignment="1" applyProtection="1">
      <alignment horizontal="center" vertical="center" wrapText="1"/>
    </xf>
    <xf numFmtId="0" fontId="5" fillId="0" borderId="2" xfId="4" applyNumberFormat="1" applyFont="1" applyFill="1" applyBorder="1" applyAlignment="1" applyProtection="1">
      <alignment horizontal="center" vertical="center" wrapText="1"/>
    </xf>
    <xf numFmtId="49" fontId="11" fillId="2" borderId="0" xfId="5" applyNumberFormat="1" applyFont="1" applyFill="1" applyBorder="1" applyAlignment="1" applyProtection="1">
      <alignment horizontal="center" vertical="center" wrapText="1"/>
    </xf>
    <xf numFmtId="0" fontId="11" fillId="0" borderId="0" xfId="3" applyNumberFormat="1" applyFont="1" applyFill="1" applyBorder="1" applyAlignment="1" applyProtection="1">
      <alignment horizontal="center" vertical="center" wrapText="1"/>
    </xf>
    <xf numFmtId="0" fontId="11" fillId="0" borderId="0" xfId="4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0" fontId="5" fillId="0" borderId="2" xfId="3" applyFont="1" applyFill="1" applyBorder="1" applyAlignment="1" applyProtection="1">
      <alignment horizontal="left" vertical="center" wrapText="1" indent="1"/>
    </xf>
    <xf numFmtId="0" fontId="5" fillId="3" borderId="2" xfId="4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vertical="center" wrapText="1"/>
    </xf>
    <xf numFmtId="0" fontId="1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2" xfId="3" applyFont="1" applyFill="1" applyBorder="1" applyAlignment="1" applyProtection="1">
      <alignment horizontal="left" vertical="center" wrapText="1" indent="2"/>
    </xf>
    <xf numFmtId="0" fontId="5" fillId="0" borderId="2" xfId="3" applyFont="1" applyFill="1" applyBorder="1" applyAlignment="1" applyProtection="1">
      <alignment horizontal="left" vertical="center" wrapText="1" indent="3"/>
    </xf>
    <xf numFmtId="0" fontId="5" fillId="0" borderId="2" xfId="3" applyFont="1" applyFill="1" applyBorder="1" applyAlignment="1" applyProtection="1">
      <alignment horizontal="left" vertical="center" wrapText="1" indent="4"/>
    </xf>
    <xf numFmtId="0" fontId="5" fillId="0" borderId="2" xfId="1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49" fontId="5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left" vertical="center" wrapText="1" indent="2"/>
    </xf>
    <xf numFmtId="0" fontId="5" fillId="0" borderId="0" xfId="4" applyNumberFormat="1" applyFont="1" applyFill="1" applyBorder="1" applyAlignment="1" applyProtection="1">
      <alignment horizontal="left" vertical="center" wrapText="1"/>
    </xf>
    <xf numFmtId="49" fontId="5" fillId="0" borderId="0" xfId="1" applyNumberFormat="1" applyFont="1" applyFill="1" applyBorder="1" applyAlignment="1" applyProtection="1">
      <alignment vertical="center" wrapText="1"/>
    </xf>
    <xf numFmtId="0" fontId="5" fillId="0" borderId="0" xfId="1" applyFont="1" applyFill="1" applyAlignment="1" applyProtection="1">
      <alignment horizontal="left" vertical="top" wrapText="1"/>
    </xf>
    <xf numFmtId="49" fontId="5" fillId="0" borderId="0" xfId="1" applyNumberFormat="1" applyFont="1" applyFill="1" applyAlignment="1" applyProtection="1">
      <alignment vertical="center" wrapText="1"/>
    </xf>
    <xf numFmtId="0" fontId="13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/>
    </xf>
    <xf numFmtId="0" fontId="5" fillId="0" borderId="0" xfId="1" applyFont="1" applyFill="1" applyAlignment="1" applyProtection="1">
      <alignment horizontal="left" vertical="center" wrapText="1" indent="1"/>
    </xf>
    <xf numFmtId="0" fontId="5" fillId="0" borderId="0" xfId="1" applyFont="1" applyFill="1" applyAlignment="1" applyProtection="1">
      <alignment horizontal="left" vertical="center" wrapText="1" indent="2"/>
    </xf>
    <xf numFmtId="0" fontId="4" fillId="2" borderId="0" xfId="1" applyFont="1" applyFill="1" applyBorder="1" applyAlignment="1" applyProtection="1">
      <alignment vertical="center" wrapText="1"/>
    </xf>
    <xf numFmtId="0" fontId="5" fillId="2" borderId="0" xfId="1" applyFont="1" applyFill="1" applyBorder="1" applyAlignment="1" applyProtection="1">
      <alignment vertical="center" wrapText="1"/>
    </xf>
    <xf numFmtId="0" fontId="5" fillId="2" borderId="0" xfId="1" applyFont="1" applyFill="1" applyBorder="1" applyAlignment="1" applyProtection="1">
      <alignment horizontal="right" vertical="center" wrapText="1"/>
    </xf>
    <xf numFmtId="0" fontId="7" fillId="0" borderId="0" xfId="2" applyFont="1" applyBorder="1" applyAlignment="1">
      <alignment vertical="center" wrapText="1"/>
    </xf>
    <xf numFmtId="0" fontId="5" fillId="2" borderId="0" xfId="1" applyFont="1" applyFill="1" applyBorder="1" applyAlignment="1" applyProtection="1">
      <alignment horizontal="center" vertical="center" wrapText="1"/>
    </xf>
    <xf numFmtId="0" fontId="10" fillId="2" borderId="0" xfId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right" vertical="center"/>
    </xf>
    <xf numFmtId="0" fontId="0" fillId="2" borderId="3" xfId="6" applyFont="1" applyFill="1" applyBorder="1" applyAlignment="1" applyProtection="1">
      <alignment horizontal="right" vertical="center" wrapText="1" indent="1"/>
    </xf>
    <xf numFmtId="0" fontId="14" fillId="0" borderId="0" xfId="4" applyNumberFormat="1" applyFont="1" applyFill="1" applyBorder="1" applyAlignment="1" applyProtection="1">
      <alignment vertical="center" wrapText="1"/>
    </xf>
    <xf numFmtId="0" fontId="5" fillId="0" borderId="0" xfId="4" applyNumberFormat="1" applyFont="1" applyFill="1" applyBorder="1" applyAlignment="1" applyProtection="1">
      <alignment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49" fontId="15" fillId="2" borderId="0" xfId="5" applyNumberFormat="1" applyFont="1" applyFill="1" applyBorder="1" applyAlignment="1" applyProtection="1">
      <alignment horizontal="center" vertical="center" wrapText="1"/>
    </xf>
    <xf numFmtId="49" fontId="15" fillId="2" borderId="5" xfId="5" applyNumberFormat="1" applyFont="1" applyFill="1" applyBorder="1" applyAlignment="1" applyProtection="1">
      <alignment horizontal="center" vertical="center" wrapText="1"/>
    </xf>
    <xf numFmtId="49" fontId="5" fillId="0" borderId="0" xfId="7" applyNumberFormat="1" applyFont="1">
      <alignment vertical="top"/>
    </xf>
    <xf numFmtId="49" fontId="0" fillId="2" borderId="3" xfId="1" applyNumberFormat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vertical="center" wrapText="1"/>
    </xf>
    <xf numFmtId="0" fontId="14" fillId="0" borderId="0" xfId="1" applyFont="1" applyFill="1" applyAlignment="1" applyProtection="1">
      <alignment vertical="center" wrapText="1"/>
    </xf>
    <xf numFmtId="0" fontId="0" fillId="0" borderId="2" xfId="1" applyFont="1" applyFill="1" applyBorder="1" applyAlignment="1" applyProtection="1">
      <alignment horizontal="center" vertical="center" wrapText="1"/>
    </xf>
    <xf numFmtId="0" fontId="0" fillId="4" borderId="2" xfId="8" applyNumberFormat="1" applyFont="1" applyFill="1" applyBorder="1" applyAlignment="1" applyProtection="1">
      <alignment horizontal="left" vertical="center" wrapText="1"/>
      <protection locked="0"/>
    </xf>
    <xf numFmtId="49" fontId="17" fillId="5" borderId="2" xfId="8" applyNumberFormat="1" applyFill="1" applyBorder="1" applyAlignment="1" applyProtection="1">
      <alignment horizontal="left" vertical="center" wrapText="1"/>
      <protection locked="0"/>
    </xf>
    <xf numFmtId="49" fontId="0" fillId="2" borderId="6" xfId="1" applyNumberFormat="1" applyFont="1" applyFill="1" applyBorder="1" applyAlignment="1" applyProtection="1">
      <alignment horizontal="center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49" fontId="0" fillId="4" borderId="1" xfId="4" applyNumberFormat="1" applyFont="1" applyFill="1" applyBorder="1" applyAlignment="1" applyProtection="1">
      <alignment horizontal="left" vertical="center" wrapText="1"/>
      <protection locked="0"/>
    </xf>
    <xf numFmtId="49" fontId="0" fillId="4" borderId="2" xfId="4" applyNumberFormat="1" applyFont="1" applyFill="1" applyBorder="1" applyAlignment="1" applyProtection="1">
      <alignment horizontal="left" vertical="center" wrapText="1"/>
      <protection locked="0"/>
    </xf>
    <xf numFmtId="0" fontId="18" fillId="0" borderId="2" xfId="1" applyFont="1" applyFill="1" applyBorder="1" applyAlignment="1" applyProtection="1">
      <alignment horizontal="center" vertical="center" wrapText="1"/>
    </xf>
    <xf numFmtId="0" fontId="5" fillId="6" borderId="10" xfId="1" applyFont="1" applyFill="1" applyBorder="1" applyAlignment="1" applyProtection="1">
      <alignment vertical="center" wrapText="1"/>
    </xf>
    <xf numFmtId="49" fontId="19" fillId="6" borderId="5" xfId="7" applyFont="1" applyFill="1" applyBorder="1" applyAlignment="1" applyProtection="1">
      <alignment horizontal="left" vertical="center"/>
    </xf>
    <xf numFmtId="49" fontId="19" fillId="6" borderId="5" xfId="7" applyFont="1" applyFill="1" applyBorder="1" applyAlignment="1" applyProtection="1">
      <alignment horizontal="left" vertical="center" indent="2"/>
    </xf>
    <xf numFmtId="49" fontId="20" fillId="6" borderId="1" xfId="7" applyFont="1" applyFill="1" applyBorder="1" applyAlignment="1" applyProtection="1">
      <alignment horizontal="center" vertical="top"/>
    </xf>
    <xf numFmtId="0" fontId="5" fillId="6" borderId="3" xfId="1" applyFont="1" applyFill="1" applyBorder="1" applyAlignment="1" applyProtection="1">
      <alignment vertical="center" wrapText="1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0" fontId="5" fillId="0" borderId="2" xfId="1" applyNumberFormat="1" applyFont="1" applyFill="1" applyBorder="1" applyAlignment="1" applyProtection="1">
      <alignment vertical="top" wrapText="1"/>
    </xf>
    <xf numFmtId="49" fontId="17" fillId="4" borderId="2" xfId="8" applyNumberFormat="1" applyFont="1" applyFill="1" applyBorder="1" applyAlignment="1" applyProtection="1">
      <alignment horizontal="left" vertical="center" wrapText="1"/>
      <protection locked="0"/>
    </xf>
    <xf numFmtId="4" fontId="0" fillId="4" borderId="2" xfId="8" applyNumberFormat="1" applyFont="1" applyFill="1" applyBorder="1" applyAlignment="1" applyProtection="1">
      <alignment horizontal="right" vertical="center" wrapText="1"/>
      <protection locked="0"/>
    </xf>
    <xf numFmtId="49" fontId="19" fillId="6" borderId="5" xfId="7" applyFont="1" applyFill="1" applyBorder="1" applyAlignment="1" applyProtection="1">
      <alignment horizontal="left" vertical="center" indent="3"/>
    </xf>
    <xf numFmtId="49" fontId="5" fillId="0" borderId="0" xfId="7">
      <alignment vertical="top"/>
    </xf>
    <xf numFmtId="49" fontId="5" fillId="0" borderId="11" xfId="7" applyBorder="1">
      <alignment vertical="top"/>
    </xf>
    <xf numFmtId="49" fontId="3" fillId="0" borderId="0" xfId="7" applyFont="1" applyAlignment="1">
      <alignment vertical="top"/>
    </xf>
    <xf numFmtId="0" fontId="8" fillId="0" borderId="0" xfId="1" applyFont="1" applyFill="1" applyAlignment="1" applyProtection="1">
      <alignment horizontal="right" vertical="top" wrapText="1"/>
    </xf>
    <xf numFmtId="0" fontId="5" fillId="0" borderId="0" xfId="1" applyFont="1" applyFill="1" applyAlignment="1" applyProtection="1">
      <alignment horizontal="left" vertical="top" wrapText="1"/>
    </xf>
    <xf numFmtId="0" fontId="3" fillId="0" borderId="0" xfId="0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left" vertical="center" wrapText="1" indent="1"/>
    </xf>
    <xf numFmtId="0" fontId="7" fillId="0" borderId="2" xfId="2" applyFont="1" applyFill="1" applyBorder="1" applyAlignment="1">
      <alignment horizontal="left" vertical="center" wrapText="1" indent="1"/>
    </xf>
    <xf numFmtId="0" fontId="7" fillId="0" borderId="3" xfId="2" applyFont="1" applyFill="1" applyBorder="1" applyAlignment="1">
      <alignment horizontal="left" vertical="center" wrapText="1" indent="1"/>
    </xf>
    <xf numFmtId="0" fontId="5" fillId="0" borderId="2" xfId="1" applyFont="1" applyFill="1" applyBorder="1" applyAlignment="1" applyProtection="1">
      <alignment horizontal="center" vertical="center" wrapText="1"/>
    </xf>
    <xf numFmtId="0" fontId="0" fillId="0" borderId="2" xfId="0" applyNumberFormat="1" applyFill="1" applyBorder="1" applyAlignment="1">
      <alignment horizontal="center" vertical="center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0" fontId="0" fillId="3" borderId="6" xfId="8" applyNumberFormat="1" applyFont="1" applyFill="1" applyBorder="1" applyAlignment="1" applyProtection="1">
      <alignment horizontal="left" vertical="center" wrapText="1" indent="1"/>
    </xf>
    <xf numFmtId="0" fontId="0" fillId="3" borderId="8" xfId="8" applyNumberFormat="1" applyFont="1" applyFill="1" applyBorder="1" applyAlignment="1" applyProtection="1">
      <alignment horizontal="left" vertical="center" wrapText="1" indent="1"/>
    </xf>
    <xf numFmtId="0" fontId="0" fillId="3" borderId="7" xfId="8" applyNumberFormat="1" applyFont="1" applyFill="1" applyBorder="1" applyAlignment="1" applyProtection="1">
      <alignment horizontal="left" vertical="center" wrapText="1" indent="1"/>
    </xf>
    <xf numFmtId="0" fontId="0" fillId="3" borderId="2" xfId="1" applyFont="1" applyFill="1" applyBorder="1" applyAlignment="1" applyProtection="1">
      <alignment horizontal="left" vertical="center" wrapText="1" indent="1"/>
    </xf>
    <xf numFmtId="0" fontId="5" fillId="0" borderId="6" xfId="1" applyNumberFormat="1" applyFont="1" applyFill="1" applyBorder="1" applyAlignment="1" applyProtection="1">
      <alignment horizontal="left" vertical="top" wrapText="1"/>
    </xf>
    <xf numFmtId="0" fontId="5" fillId="0" borderId="8" xfId="1" applyNumberFormat="1" applyFont="1" applyFill="1" applyBorder="1" applyAlignment="1" applyProtection="1">
      <alignment horizontal="left" vertical="top" wrapText="1"/>
    </xf>
    <xf numFmtId="0" fontId="5" fillId="0" borderId="7" xfId="1" applyNumberFormat="1" applyFont="1" applyFill="1" applyBorder="1" applyAlignment="1" applyProtection="1">
      <alignment horizontal="left" vertical="top" wrapText="1"/>
    </xf>
    <xf numFmtId="0" fontId="0" fillId="0" borderId="2" xfId="1" applyFont="1" applyFill="1" applyBorder="1" applyAlignment="1" applyProtection="1">
      <alignment horizontal="left" vertical="center" wrapText="1"/>
    </xf>
    <xf numFmtId="0" fontId="4" fillId="2" borderId="9" xfId="1" applyFont="1" applyFill="1" applyBorder="1" applyAlignment="1" applyProtection="1">
      <alignment horizontal="center" vertical="top" wrapText="1"/>
    </xf>
    <xf numFmtId="49" fontId="0" fillId="2" borderId="6" xfId="1" applyNumberFormat="1" applyFont="1" applyFill="1" applyBorder="1" applyAlignment="1" applyProtection="1">
      <alignment horizontal="center" vertical="center" wrapText="1"/>
    </xf>
    <xf numFmtId="49" fontId="0" fillId="2" borderId="8" xfId="1" applyNumberFormat="1" applyFont="1" applyFill="1" applyBorder="1" applyAlignment="1" applyProtection="1">
      <alignment horizontal="center" vertical="center" wrapText="1"/>
    </xf>
    <xf numFmtId="49" fontId="0" fillId="2" borderId="7" xfId="1" applyNumberFormat="1" applyFont="1" applyFill="1" applyBorder="1" applyAlignment="1" applyProtection="1">
      <alignment horizontal="center" vertical="center" wrapText="1"/>
    </xf>
    <xf numFmtId="0" fontId="0" fillId="3" borderId="2" xfId="8" applyNumberFormat="1" applyFont="1" applyFill="1" applyBorder="1" applyAlignment="1" applyProtection="1">
      <alignment horizontal="left" vertical="center" wrapText="1" indent="1"/>
    </xf>
    <xf numFmtId="0" fontId="0" fillId="0" borderId="3" xfId="1" applyFont="1" applyFill="1" applyBorder="1" applyAlignment="1" applyProtection="1">
      <alignment horizontal="center" vertical="center" wrapText="1"/>
    </xf>
    <xf numFmtId="0" fontId="0" fillId="0" borderId="1" xfId="1" applyFont="1" applyFill="1" applyBorder="1" applyAlignment="1" applyProtection="1">
      <alignment horizontal="center" vertical="center" wrapText="1"/>
    </xf>
    <xf numFmtId="0" fontId="0" fillId="0" borderId="6" xfId="5" applyFont="1" applyFill="1" applyBorder="1" applyAlignment="1" applyProtection="1">
      <alignment horizontal="center" vertical="center" wrapText="1"/>
    </xf>
    <xf numFmtId="0" fontId="0" fillId="0" borderId="7" xfId="5" applyFont="1" applyFill="1" applyBorder="1" applyAlignment="1" applyProtection="1">
      <alignment horizontal="center" vertical="center" wrapText="1"/>
    </xf>
    <xf numFmtId="0" fontId="0" fillId="0" borderId="3" xfId="5" applyFont="1" applyFill="1" applyBorder="1" applyAlignment="1" applyProtection="1">
      <alignment horizontal="center" vertical="center" wrapText="1"/>
    </xf>
    <xf numFmtId="0" fontId="0" fillId="0" borderId="1" xfId="5" applyFont="1" applyFill="1" applyBorder="1" applyAlignment="1" applyProtection="1">
      <alignment horizontal="center" vertical="center" wrapText="1"/>
    </xf>
    <xf numFmtId="49" fontId="15" fillId="2" borderId="5" xfId="5" applyNumberFormat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left" vertical="center" wrapText="1"/>
    </xf>
    <xf numFmtId="0" fontId="0" fillId="0" borderId="8" xfId="1" applyFont="1" applyFill="1" applyBorder="1" applyAlignment="1" applyProtection="1">
      <alignment horizontal="left" vertical="center" wrapText="1"/>
    </xf>
    <xf numFmtId="0" fontId="16" fillId="0" borderId="8" xfId="1" applyFont="1" applyFill="1" applyBorder="1" applyAlignment="1" applyProtection="1">
      <alignment horizontal="left" vertical="center" wrapText="1"/>
    </xf>
    <xf numFmtId="0" fontId="16" fillId="0" borderId="7" xfId="1" applyFont="1" applyFill="1" applyBorder="1" applyAlignment="1" applyProtection="1">
      <alignment horizontal="left" vertical="center" wrapText="1"/>
    </xf>
    <xf numFmtId="0" fontId="7" fillId="0" borderId="5" xfId="2" applyFont="1" applyBorder="1" applyAlignment="1">
      <alignment horizontal="left" vertical="center" wrapText="1" indent="1"/>
    </xf>
    <xf numFmtId="0" fontId="5" fillId="3" borderId="2" xfId="4" applyNumberFormat="1" applyFont="1" applyFill="1" applyBorder="1" applyAlignment="1" applyProtection="1">
      <alignment horizontal="left" vertical="center" wrapText="1" indent="1"/>
    </xf>
    <xf numFmtId="0" fontId="5" fillId="2" borderId="2" xfId="1" applyFont="1" applyFill="1" applyBorder="1" applyAlignment="1" applyProtection="1">
      <alignment horizontal="center" vertical="center" wrapText="1"/>
    </xf>
    <xf numFmtId="0" fontId="5" fillId="2" borderId="2" xfId="1" applyFont="1" applyFill="1" applyBorder="1" applyAlignment="1" applyProtection="1">
      <alignment horizontal="center" vertical="center"/>
    </xf>
    <xf numFmtId="0" fontId="5" fillId="2" borderId="6" xfId="1" applyFont="1" applyFill="1" applyBorder="1" applyAlignment="1" applyProtection="1">
      <alignment horizontal="center" vertical="center" wrapText="1"/>
    </xf>
    <xf numFmtId="0" fontId="5" fillId="2" borderId="7" xfId="1" applyFont="1" applyFill="1" applyBorder="1" applyAlignment="1" applyProtection="1">
      <alignment horizontal="center" vertical="center" wrapText="1"/>
    </xf>
    <xf numFmtId="0" fontId="5" fillId="2" borderId="3" xfId="1" applyFont="1" applyFill="1" applyBorder="1" applyAlignment="1" applyProtection="1">
      <alignment horizontal="center" vertical="center" wrapText="1"/>
    </xf>
    <xf numFmtId="0" fontId="5" fillId="2" borderId="5" xfId="1" applyFont="1" applyFill="1" applyBorder="1" applyAlignment="1" applyProtection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7" fillId="0" borderId="0" xfId="2" applyFont="1" applyFill="1" applyBorder="1" applyAlignment="1">
      <alignment horizontal="left" vertical="center" wrapText="1" indent="1"/>
    </xf>
    <xf numFmtId="0" fontId="5" fillId="0" borderId="0" xfId="0" applyNumberFormat="1" applyFont="1" applyFill="1" applyBorder="1" applyAlignment="1" applyProtection="1">
      <alignment vertical="center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6" applyFont="1" applyFill="1" applyBorder="1" applyAlignment="1" applyProtection="1">
      <alignment horizontal="right" vertical="center" wrapText="1" indent="1"/>
    </xf>
    <xf numFmtId="0" fontId="3" fillId="0" borderId="0" xfId="4" applyNumberFormat="1" applyFont="1" applyFill="1" applyBorder="1" applyAlignment="1" applyProtection="1">
      <alignment horizontal="left" vertical="center" wrapText="1" indent="1"/>
    </xf>
    <xf numFmtId="49" fontId="3" fillId="0" borderId="0" xfId="1" applyNumberFormat="1" applyFont="1" applyFill="1" applyBorder="1" applyAlignment="1" applyProtection="1">
      <alignment vertical="center" wrapText="1"/>
    </xf>
    <xf numFmtId="0" fontId="0" fillId="0" borderId="2" xfId="0" applyNumberFormat="1" applyFill="1" applyBorder="1" applyAlignment="1" applyProtection="1">
      <alignment vertical="center"/>
    </xf>
    <xf numFmtId="49" fontId="14" fillId="0" borderId="0" xfId="1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5" fillId="0" borderId="0" xfId="3" applyFont="1" applyFill="1" applyBorder="1" applyAlignment="1" applyProtection="1">
      <alignment horizontal="right" vertical="center" wrapText="1"/>
    </xf>
    <xf numFmtId="0" fontId="3" fillId="0" borderId="0" xfId="4" applyNumberFormat="1" applyFont="1" applyFill="1" applyBorder="1" applyAlignment="1" applyProtection="1">
      <alignment vertical="center" wrapText="1"/>
    </xf>
    <xf numFmtId="0" fontId="18" fillId="0" borderId="0" xfId="1" applyFont="1" applyFill="1" applyBorder="1" applyAlignment="1" applyProtection="1">
      <alignment horizontal="center" vertical="center" wrapText="1"/>
    </xf>
    <xf numFmtId="0" fontId="0" fillId="0" borderId="2" xfId="9" applyNumberFormat="1" applyFont="1" applyFill="1" applyBorder="1" applyAlignment="1" applyProtection="1">
      <alignment horizontal="center" vertical="center" wrapText="1"/>
    </xf>
    <xf numFmtId="49" fontId="19" fillId="6" borderId="2" xfId="0" applyNumberFormat="1" applyFont="1" applyFill="1" applyBorder="1" applyAlignment="1" applyProtection="1">
      <alignment horizontal="center" vertical="center" textRotation="90" wrapText="1"/>
    </xf>
    <xf numFmtId="0" fontId="5" fillId="0" borderId="2" xfId="10" applyFont="1" applyFill="1" applyBorder="1" applyAlignment="1" applyProtection="1">
      <alignment horizontal="center" vertical="center" wrapText="1"/>
    </xf>
    <xf numFmtId="0" fontId="5" fillId="0" borderId="2" xfId="3" applyFont="1" applyFill="1" applyBorder="1" applyAlignment="1" applyProtection="1">
      <alignment horizontal="center" vertical="center" wrapText="1"/>
    </xf>
    <xf numFmtId="0" fontId="5" fillId="0" borderId="2" xfId="10" applyFont="1" applyFill="1" applyBorder="1" applyAlignment="1" applyProtection="1">
      <alignment horizontal="center" vertical="center" wrapText="1"/>
    </xf>
    <xf numFmtId="0" fontId="0" fillId="0" borderId="2" xfId="10" applyFont="1" applyFill="1" applyBorder="1" applyAlignment="1" applyProtection="1">
      <alignment horizontal="center" vertical="center" wrapText="1"/>
    </xf>
    <xf numFmtId="0" fontId="0" fillId="0" borderId="2" xfId="3" applyFont="1" applyFill="1" applyBorder="1" applyAlignment="1" applyProtection="1">
      <alignment horizontal="center" vertical="center" wrapText="1"/>
    </xf>
    <xf numFmtId="0" fontId="0" fillId="0" borderId="2" xfId="3" applyFont="1" applyFill="1" applyBorder="1" applyAlignment="1" applyProtection="1">
      <alignment horizontal="center" vertical="center" wrapText="1"/>
    </xf>
    <xf numFmtId="0" fontId="21" fillId="2" borderId="0" xfId="1" applyFont="1" applyFill="1" applyBorder="1" applyAlignment="1" applyProtection="1">
      <alignment vertical="center" wrapText="1"/>
    </xf>
    <xf numFmtId="0" fontId="3" fillId="2" borderId="5" xfId="5" applyNumberFormat="1" applyFont="1" applyFill="1" applyBorder="1" applyAlignment="1" applyProtection="1">
      <alignment horizontal="center" vertical="center" wrapText="1"/>
    </xf>
    <xf numFmtId="0" fontId="15" fillId="2" borderId="5" xfId="5" applyNumberFormat="1" applyFont="1" applyFill="1" applyBorder="1" applyAlignment="1" applyProtection="1">
      <alignment horizontal="center" vertical="center" wrapText="1"/>
    </xf>
    <xf numFmtId="0" fontId="15" fillId="2" borderId="5" xfId="5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49" fontId="5" fillId="0" borderId="0" xfId="0" applyNumberFormat="1" applyFont="1" applyAlignment="1">
      <alignment vertical="top"/>
    </xf>
    <xf numFmtId="0" fontId="5" fillId="2" borderId="7" xfId="1" applyNumberFormat="1" applyFont="1" applyFill="1" applyBorder="1" applyAlignment="1" applyProtection="1">
      <alignment horizontal="left" vertical="center" wrapText="1"/>
    </xf>
    <xf numFmtId="0" fontId="5" fillId="0" borderId="12" xfId="3" applyFont="1" applyFill="1" applyBorder="1" applyAlignment="1" applyProtection="1">
      <alignment vertical="center" wrapText="1"/>
    </xf>
    <xf numFmtId="0" fontId="5" fillId="0" borderId="7" xfId="4" applyNumberFormat="1" applyFont="1" applyFill="1" applyBorder="1" applyAlignment="1" applyProtection="1">
      <alignment vertical="center" wrapText="1"/>
    </xf>
    <xf numFmtId="0" fontId="5" fillId="3" borderId="7" xfId="4" applyNumberFormat="1" applyFont="1" applyFill="1" applyBorder="1" applyAlignment="1" applyProtection="1">
      <alignment horizontal="left" vertical="center" wrapText="1"/>
    </xf>
    <xf numFmtId="0" fontId="5" fillId="0" borderId="7" xfId="1" applyNumberFormat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2" borderId="0" xfId="1" applyFont="1" applyFill="1" applyBorder="1" applyAlignment="1" applyProtection="1">
      <alignment horizontal="center" vertical="center" wrapText="1"/>
    </xf>
    <xf numFmtId="0" fontId="5" fillId="2" borderId="2" xfId="1" applyNumberFormat="1" applyFont="1" applyFill="1" applyBorder="1" applyAlignment="1" applyProtection="1">
      <alignment horizontal="left" vertical="center" wrapText="1"/>
    </xf>
    <xf numFmtId="0" fontId="5" fillId="2" borderId="2" xfId="1" applyNumberFormat="1" applyFont="1" applyFill="1" applyBorder="1" applyAlignment="1" applyProtection="1">
      <alignment horizontal="left" vertical="center" wrapText="1" indent="1"/>
    </xf>
    <xf numFmtId="0" fontId="5" fillId="0" borderId="2" xfId="4" applyNumberFormat="1" applyFont="1" applyFill="1" applyBorder="1" applyAlignment="1" applyProtection="1">
      <alignment vertical="center" wrapText="1"/>
    </xf>
    <xf numFmtId="0" fontId="5" fillId="3" borderId="2" xfId="4" applyNumberFormat="1" applyFont="1" applyFill="1" applyBorder="1" applyAlignment="1" applyProtection="1">
      <alignment horizontal="left" vertical="center" wrapText="1"/>
    </xf>
    <xf numFmtId="0" fontId="18" fillId="0" borderId="0" xfId="1" applyFont="1" applyFill="1" applyBorder="1" applyAlignment="1" applyProtection="1">
      <alignment vertical="center" wrapText="1"/>
    </xf>
    <xf numFmtId="0" fontId="5" fillId="2" borderId="2" xfId="1" applyNumberFormat="1" applyFont="1" applyFill="1" applyBorder="1" applyAlignment="1" applyProtection="1">
      <alignment horizontal="left" vertical="center" wrapText="1" indent="2"/>
    </xf>
    <xf numFmtId="0" fontId="5" fillId="2" borderId="2" xfId="1" applyNumberFormat="1" applyFont="1" applyFill="1" applyBorder="1" applyAlignment="1" applyProtection="1">
      <alignment horizontal="left" vertical="center" wrapText="1" indent="3"/>
    </xf>
    <xf numFmtId="49" fontId="5" fillId="5" borderId="2" xfId="4" applyNumberFormat="1" applyFont="1" applyFill="1" applyBorder="1" applyAlignment="1" applyProtection="1">
      <alignment horizontal="left" vertical="center" wrapText="1"/>
      <protection locked="0"/>
    </xf>
    <xf numFmtId="0" fontId="5" fillId="2" borderId="2" xfId="1" applyNumberFormat="1" applyFont="1" applyFill="1" applyBorder="1" applyAlignment="1" applyProtection="1">
      <alignment horizontal="left" vertical="center" wrapText="1" indent="4"/>
    </xf>
    <xf numFmtId="0" fontId="5" fillId="4" borderId="2" xfId="1" applyNumberFormat="1" applyFont="1" applyFill="1" applyBorder="1" applyAlignment="1" applyProtection="1">
      <alignment horizontal="left" vertical="center" wrapText="1"/>
      <protection locked="0"/>
    </xf>
    <xf numFmtId="49" fontId="5" fillId="5" borderId="2" xfId="1" applyNumberFormat="1" applyFont="1" applyFill="1" applyBorder="1" applyAlignment="1" applyProtection="1">
      <alignment horizontal="left" vertical="center" wrapText="1" indent="6"/>
      <protection locked="0"/>
    </xf>
    <xf numFmtId="49" fontId="5" fillId="0" borderId="2" xfId="4" applyNumberFormat="1" applyFont="1" applyFill="1" applyBorder="1" applyAlignment="1" applyProtection="1">
      <alignment horizontal="center" vertical="center" wrapText="1"/>
    </xf>
    <xf numFmtId="4" fontId="5" fillId="4" borderId="2" xfId="8" applyNumberFormat="1" applyFont="1" applyFill="1" applyBorder="1" applyAlignment="1" applyProtection="1">
      <alignment horizontal="right" vertical="center" wrapText="1"/>
      <protection locked="0"/>
    </xf>
    <xf numFmtId="4" fontId="5" fillId="0" borderId="2" xfId="8" applyNumberFormat="1" applyFont="1" applyFill="1" applyBorder="1" applyAlignment="1" applyProtection="1">
      <alignment horizontal="right" vertical="center" wrapText="1"/>
    </xf>
    <xf numFmtId="49" fontId="0" fillId="4" borderId="2" xfId="4" applyNumberFormat="1" applyFont="1" applyFill="1" applyBorder="1" applyAlignment="1" applyProtection="1">
      <alignment horizontal="center" vertical="center" wrapText="1"/>
      <protection locked="0"/>
    </xf>
    <xf numFmtId="49" fontId="5" fillId="7" borderId="13" xfId="4" applyNumberFormat="1" applyFont="1" applyFill="1" applyBorder="1" applyAlignment="1" applyProtection="1">
      <alignment horizontal="center" vertical="center" wrapText="1"/>
    </xf>
    <xf numFmtId="0" fontId="5" fillId="2" borderId="2" xfId="1" applyFont="1" applyFill="1" applyBorder="1" applyAlignment="1" applyProtection="1">
      <alignment vertical="center" wrapText="1"/>
    </xf>
    <xf numFmtId="0" fontId="5" fillId="0" borderId="6" xfId="1" applyNumberFormat="1" applyFont="1" applyFill="1" applyBorder="1" applyAlignment="1" applyProtection="1">
      <alignment horizontal="left" vertical="center" wrapText="1"/>
    </xf>
    <xf numFmtId="0" fontId="23" fillId="0" borderId="0" xfId="1" applyFont="1" applyFill="1" applyAlignment="1" applyProtection="1">
      <alignment vertical="center" wrapText="1"/>
    </xf>
    <xf numFmtId="49" fontId="5" fillId="6" borderId="2" xfId="1" applyNumberFormat="1" applyFont="1" applyFill="1" applyBorder="1" applyAlignment="1" applyProtection="1">
      <alignment horizontal="left" vertical="center" wrapText="1"/>
    </xf>
    <xf numFmtId="0" fontId="5" fillId="0" borderId="14" xfId="1" applyNumberFormat="1" applyFont="1" applyFill="1" applyBorder="1" applyAlignment="1" applyProtection="1">
      <alignment horizontal="left" vertical="center" wrapText="1" indent="6"/>
    </xf>
    <xf numFmtId="49" fontId="5" fillId="0" borderId="2" xfId="4" applyNumberFormat="1" applyFont="1" applyFill="1" applyBorder="1" applyAlignment="1" applyProtection="1">
      <alignment vertical="center" wrapText="1"/>
    </xf>
    <xf numFmtId="0" fontId="5" fillId="0" borderId="2" xfId="8" applyNumberFormat="1" applyFont="1" applyFill="1" applyBorder="1" applyAlignment="1" applyProtection="1">
      <alignment horizontal="center" vertical="center" wrapText="1"/>
    </xf>
    <xf numFmtId="4" fontId="3" fillId="0" borderId="2" xfId="8" applyNumberFormat="1" applyFont="1" applyFill="1" applyBorder="1" applyAlignment="1" applyProtection="1">
      <alignment horizontal="center" vertical="center" wrapText="1"/>
    </xf>
    <xf numFmtId="49" fontId="16" fillId="4" borderId="2" xfId="4" applyNumberFormat="1" applyFont="1" applyFill="1" applyBorder="1" applyAlignment="1" applyProtection="1">
      <alignment horizontal="center" vertical="center" wrapText="1"/>
      <protection locked="0"/>
    </xf>
    <xf numFmtId="0" fontId="5" fillId="0" borderId="8" xfId="1" applyNumberFormat="1" applyFont="1" applyFill="1" applyBorder="1" applyAlignment="1" applyProtection="1">
      <alignment horizontal="left" vertical="center" wrapText="1"/>
    </xf>
    <xf numFmtId="49" fontId="5" fillId="0" borderId="0" xfId="0" applyNumberFormat="1" applyFont="1" applyBorder="1" applyAlignment="1">
      <alignment vertical="top"/>
    </xf>
    <xf numFmtId="49" fontId="24" fillId="6" borderId="3" xfId="0" applyNumberFormat="1" applyFont="1" applyFill="1" applyBorder="1" applyAlignment="1" applyProtection="1">
      <alignment horizontal="center" vertical="center"/>
    </xf>
    <xf numFmtId="49" fontId="19" fillId="6" borderId="5" xfId="0" applyNumberFormat="1" applyFont="1" applyFill="1" applyBorder="1" applyAlignment="1" applyProtection="1">
      <alignment horizontal="left" vertical="center" indent="5"/>
    </xf>
    <xf numFmtId="49" fontId="16" fillId="6" borderId="5" xfId="4" applyNumberFormat="1" applyFont="1" applyFill="1" applyBorder="1" applyAlignment="1" applyProtection="1">
      <alignment horizontal="center" vertical="center" wrapText="1"/>
    </xf>
    <xf numFmtId="49" fontId="24" fillId="6" borderId="5" xfId="0" applyNumberFormat="1" applyFont="1" applyFill="1" applyBorder="1" applyAlignment="1" applyProtection="1">
      <alignment horizontal="left" vertical="center"/>
    </xf>
    <xf numFmtId="49" fontId="0" fillId="6" borderId="5" xfId="4" applyNumberFormat="1" applyFont="1" applyFill="1" applyBorder="1" applyAlignment="1" applyProtection="1">
      <alignment horizontal="center" vertical="center" wrapText="1"/>
    </xf>
    <xf numFmtId="49" fontId="5" fillId="6" borderId="5" xfId="4" applyNumberFormat="1" applyFont="1" applyFill="1" applyBorder="1" applyAlignment="1" applyProtection="1">
      <alignment horizontal="center" vertical="center" wrapText="1"/>
    </xf>
    <xf numFmtId="49" fontId="5" fillId="6" borderId="1" xfId="4" applyNumberFormat="1" applyFont="1" applyFill="1" applyBorder="1" applyAlignment="1" applyProtection="1">
      <alignment horizontal="center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49" fontId="3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49" fontId="4" fillId="0" borderId="0" xfId="0" applyNumberFormat="1" applyFont="1" applyBorder="1" applyAlignment="1">
      <alignment vertical="top"/>
    </xf>
    <xf numFmtId="49" fontId="19" fillId="6" borderId="5" xfId="0" applyNumberFormat="1" applyFont="1" applyFill="1" applyBorder="1" applyAlignment="1" applyProtection="1">
      <alignment horizontal="left" vertical="center" indent="4"/>
    </xf>
    <xf numFmtId="49" fontId="3" fillId="0" borderId="0" xfId="0" applyNumberFormat="1" applyFont="1" applyFill="1" applyBorder="1" applyAlignment="1" applyProtection="1">
      <alignment vertical="top"/>
    </xf>
    <xf numFmtId="49" fontId="19" fillId="6" borderId="5" xfId="0" applyNumberFormat="1" applyFont="1" applyFill="1" applyBorder="1" applyAlignment="1" applyProtection="1">
      <alignment horizontal="left" vertical="center" indent="3"/>
    </xf>
    <xf numFmtId="0" fontId="5" fillId="0" borderId="15" xfId="3" applyFont="1" applyFill="1" applyBorder="1" applyAlignment="1" applyProtection="1">
      <alignment vertical="center" wrapText="1"/>
    </xf>
    <xf numFmtId="0" fontId="5" fillId="0" borderId="1" xfId="4" applyNumberFormat="1" applyFont="1" applyFill="1" applyBorder="1" applyAlignment="1" applyProtection="1">
      <alignment vertical="center" wrapText="1"/>
    </xf>
    <xf numFmtId="0" fontId="5" fillId="3" borderId="16" xfId="4" applyNumberFormat="1" applyFont="1" applyFill="1" applyBorder="1" applyAlignment="1" applyProtection="1">
      <alignment horizontal="left" vertical="center" wrapText="1"/>
    </xf>
    <xf numFmtId="0" fontId="5" fillId="3" borderId="5" xfId="4" applyNumberFormat="1" applyFont="1" applyFill="1" applyBorder="1" applyAlignment="1" applyProtection="1">
      <alignment horizontal="left" vertical="center" wrapText="1"/>
    </xf>
    <xf numFmtId="0" fontId="5" fillId="3" borderId="1" xfId="4" applyNumberFormat="1" applyFont="1" applyFill="1" applyBorder="1" applyAlignment="1" applyProtection="1">
      <alignment horizontal="left" vertical="center" wrapText="1"/>
    </xf>
    <xf numFmtId="49" fontId="5" fillId="5" borderId="3" xfId="4" applyNumberFormat="1" applyFont="1" applyFill="1" applyBorder="1" applyAlignment="1" applyProtection="1">
      <alignment horizontal="left" vertical="center" wrapText="1"/>
      <protection locked="0"/>
    </xf>
    <xf numFmtId="49" fontId="5" fillId="5" borderId="5" xfId="4" applyNumberFormat="1" applyFont="1" applyFill="1" applyBorder="1" applyAlignment="1" applyProtection="1">
      <alignment horizontal="left" vertical="center" wrapText="1"/>
      <protection locked="0"/>
    </xf>
    <xf numFmtId="49" fontId="5" fillId="5" borderId="1" xfId="4" applyNumberFormat="1" applyFont="1" applyFill="1" applyBorder="1" applyAlignment="1" applyProtection="1">
      <alignment horizontal="left" vertical="center" wrapText="1"/>
      <protection locked="0"/>
    </xf>
    <xf numFmtId="0" fontId="5" fillId="4" borderId="3" xfId="1" applyNumberFormat="1" applyFont="1" applyFill="1" applyBorder="1" applyAlignment="1" applyProtection="1">
      <alignment horizontal="left" vertical="center" wrapText="1"/>
      <protection locked="0"/>
    </xf>
    <xf numFmtId="0" fontId="5" fillId="4" borderId="5" xfId="1" applyNumberFormat="1" applyFont="1" applyFill="1" applyBorder="1" applyAlignment="1" applyProtection="1">
      <alignment horizontal="left" vertical="center" wrapText="1"/>
      <protection locked="0"/>
    </xf>
    <xf numFmtId="0" fontId="5" fillId="4" borderId="1" xfId="1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1" applyFont="1" applyFill="1" applyAlignment="1" applyProtection="1">
      <alignment horizontal="right" vertical="top" wrapText="1"/>
    </xf>
    <xf numFmtId="0" fontId="5" fillId="0" borderId="0" xfId="1" applyNumberFormat="1" applyFont="1" applyFill="1" applyAlignment="1" applyProtection="1">
      <alignment vertical="center" wrapText="1"/>
    </xf>
    <xf numFmtId="49" fontId="5" fillId="2" borderId="2" xfId="1" applyNumberFormat="1" applyFont="1" applyFill="1" applyBorder="1" applyAlignment="1" applyProtection="1">
      <alignment horizontal="left" vertical="center" wrapText="1"/>
    </xf>
  </cellXfs>
  <cellStyles count="11">
    <cellStyle name="Гиперссылка" xfId="8" builtinId="8"/>
    <cellStyle name="ЗаголовокСтолбца" xfId="5"/>
    <cellStyle name="Обычный" xfId="0" builtinId="0"/>
    <cellStyle name="Обычный 10" xfId="7"/>
    <cellStyle name="Обычный 14" xfId="9"/>
    <cellStyle name="Обычный_BALANCE.WARM.2007YEAR(FACT)" xfId="10"/>
    <cellStyle name="Обычный_JKH.OPEN.INFO.HVS(v3.5)_цены161210" xfId="3"/>
    <cellStyle name="Обычный_SIMPLE_1_massive2" xfId="6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38100</xdr:colOff>
      <xdr:row>28</xdr:row>
      <xdr:rowOff>0</xdr:rowOff>
    </xdr:from>
    <xdr:to>
      <xdr:col>8</xdr:col>
      <xdr:colOff>228600</xdr:colOff>
      <xdr:row>28</xdr:row>
      <xdr:rowOff>190500</xdr:rowOff>
    </xdr:to>
    <xdr:grpSp>
      <xdr:nvGrpSpPr>
        <xdr:cNvPr id="4" name="shCalendar" hidden="1"/>
        <xdr:cNvGrpSpPr>
          <a:grpSpLocks/>
        </xdr:cNvGrpSpPr>
      </xdr:nvGrpSpPr>
      <xdr:grpSpPr bwMode="auto">
        <a:xfrm>
          <a:off x="7229475" y="75723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56</xdr:col>
      <xdr:colOff>38100</xdr:colOff>
      <xdr:row>36</xdr:row>
      <xdr:rowOff>0</xdr:rowOff>
    </xdr:from>
    <xdr:to>
      <xdr:col>56</xdr:col>
      <xdr:colOff>228600</xdr:colOff>
      <xdr:row>37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26793825" y="7639050"/>
          <a:ext cx="190500" cy="838200"/>
          <a:chOff x="13896191" y="1813753"/>
          <a:chExt cx="211023" cy="178845"/>
        </a:xfrm>
      </xdr:grpSpPr>
      <xdr:sp macro="[2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2]!modThisWorkbook.Freeze_Panes">
      <xdr:nvPicPr>
        <xdr:cNvPr id="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2]!modThisWorkbook.Freeze_Panes">
      <xdr:nvPicPr>
        <xdr:cNvPr id="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56</xdr:col>
      <xdr:colOff>38100</xdr:colOff>
      <xdr:row>32</xdr:row>
      <xdr:rowOff>0</xdr:rowOff>
    </xdr:from>
    <xdr:to>
      <xdr:col>56</xdr:col>
      <xdr:colOff>228600</xdr:colOff>
      <xdr:row>33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26793825" y="6181725"/>
          <a:ext cx="190500" cy="838200"/>
          <a:chOff x="13896191" y="1813753"/>
          <a:chExt cx="211023" cy="178845"/>
        </a:xfrm>
      </xdr:grpSpPr>
      <xdr:sp macro="[2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2]!modThisWorkbook.Freeze_Panes">
      <xdr:nvPicPr>
        <xdr:cNvPr id="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2]!modThisWorkbook.Freeze_Panes">
      <xdr:nvPicPr>
        <xdr:cNvPr id="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38100</xdr:colOff>
      <xdr:row>3</xdr:row>
      <xdr:rowOff>9525</xdr:rowOff>
    </xdr:from>
    <xdr:to>
      <xdr:col>25</xdr:col>
      <xdr:colOff>228600</xdr:colOff>
      <xdr:row>4</xdr:row>
      <xdr:rowOff>161925</xdr:rowOff>
    </xdr:to>
    <xdr:grpSp>
      <xdr:nvGrpSpPr>
        <xdr:cNvPr id="7" name="shCalendar" hidden="1"/>
        <xdr:cNvGrpSpPr>
          <a:grpSpLocks/>
        </xdr:cNvGrpSpPr>
      </xdr:nvGrpSpPr>
      <xdr:grpSpPr bwMode="auto">
        <a:xfrm>
          <a:off x="10715625" y="9525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32</xdr:col>
      <xdr:colOff>38100</xdr:colOff>
      <xdr:row>3</xdr:row>
      <xdr:rowOff>9525</xdr:rowOff>
    </xdr:from>
    <xdr:to>
      <xdr:col>32</xdr:col>
      <xdr:colOff>228600</xdr:colOff>
      <xdr:row>4</xdr:row>
      <xdr:rowOff>161925</xdr:rowOff>
    </xdr:to>
    <xdr:grpSp>
      <xdr:nvGrpSpPr>
        <xdr:cNvPr id="10" name="shCalendar" hidden="1"/>
        <xdr:cNvGrpSpPr>
          <a:grpSpLocks/>
        </xdr:cNvGrpSpPr>
      </xdr:nvGrpSpPr>
      <xdr:grpSpPr bwMode="auto">
        <a:xfrm>
          <a:off x="14478000" y="9525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39</xdr:col>
      <xdr:colOff>38100</xdr:colOff>
      <xdr:row>3</xdr:row>
      <xdr:rowOff>9525</xdr:rowOff>
    </xdr:from>
    <xdr:to>
      <xdr:col>39</xdr:col>
      <xdr:colOff>228600</xdr:colOff>
      <xdr:row>4</xdr:row>
      <xdr:rowOff>161925</xdr:rowOff>
    </xdr:to>
    <xdr:grpSp>
      <xdr:nvGrpSpPr>
        <xdr:cNvPr id="13" name="shCalendar" hidden="1"/>
        <xdr:cNvGrpSpPr>
          <a:grpSpLocks/>
        </xdr:cNvGrpSpPr>
      </xdr:nvGrpSpPr>
      <xdr:grpSpPr bwMode="auto">
        <a:xfrm>
          <a:off x="18240375" y="9525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46</xdr:col>
      <xdr:colOff>38100</xdr:colOff>
      <xdr:row>3</xdr:row>
      <xdr:rowOff>9525</xdr:rowOff>
    </xdr:from>
    <xdr:to>
      <xdr:col>46</xdr:col>
      <xdr:colOff>228600</xdr:colOff>
      <xdr:row>4</xdr:row>
      <xdr:rowOff>161925</xdr:rowOff>
    </xdr:to>
    <xdr:grpSp>
      <xdr:nvGrpSpPr>
        <xdr:cNvPr id="16" name="shCalendar" hidden="1"/>
        <xdr:cNvGrpSpPr>
          <a:grpSpLocks/>
        </xdr:cNvGrpSpPr>
      </xdr:nvGrpSpPr>
      <xdr:grpSpPr bwMode="auto">
        <a:xfrm>
          <a:off x="22002750" y="9525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11.15\&#1087;&#1083;&#1072;&#1085;&#1086;&#1074;&#1099;&#1081;2$\&#1045;&#1048;&#1040;&#1057;\2021\&#1047;&#1072;&#1103;&#1074;&#1083;&#1077;&#1085;&#1086;%20&#1085;&#1072;%202022-2023%20(&#1084;&#1072;&#1081;%202021)\&#1061;&#1042;&#1057;\1FAS.JKH.OPEN.INFO.REQUEST.HVS(v1.0.2)2020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1;&#1103;&#1091;&#1076;&#1075;&#1080;&#1085;&#1072;&#1081;&#1090;&#1077;&#1048;&#1056;.TEPLO/AppData/Roaming/Microsoft/Excel/1FAS.JKH.OPEN.INFO.REQUEST.HVS(v1.0%20(version%201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2.13"/>
      <sheetName val="Форма 2.13"/>
      <sheetName val="Форма 1.0.1 | Форма 2.14.1"/>
      <sheetName val="Форма 2.14.1"/>
      <sheetName val="Форма 1.0.1 | Т-тех"/>
      <sheetName val="Форма 2.14.2 | Т-тех"/>
      <sheetName val="Форма 1.0.1 | Т-транс"/>
      <sheetName val="Форма 2.14.2 | Т-транс"/>
      <sheetName val="Форма 1.0.1 | Т-подвоз"/>
      <sheetName val="Форма 2.14.2 | Т-подвоз"/>
      <sheetName val="Форма 1.0.1 | Т-пит"/>
      <sheetName val="Форма 2.14.2 | Т-пит"/>
      <sheetName val="Форма 1.0.1 | Т-подкл(инд)"/>
      <sheetName val="Форма 2.14.3 | Т-подкл(инд)"/>
      <sheetName val="Форма 1.0.1 | Т-подкл"/>
      <sheetName val="Форма 2.14.3 | Т-подкл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REESTR_MO_FILTER"/>
      <sheetName val="REESTR_MO"/>
      <sheetName val="TEHSHEET"/>
      <sheetName val="et_union_hor"/>
      <sheetName val="modInfo"/>
      <sheetName val="modList05"/>
      <sheetName val="modList06"/>
      <sheetName val="modList07"/>
      <sheetName val="modList13"/>
      <sheetName val="modfrmDateChoose"/>
      <sheetName val="modComm"/>
      <sheetName val="modThisWorkbook"/>
      <sheetName val="modfrmReestrMR"/>
      <sheetName val="modfrmCheckUpdates"/>
      <sheetName val="1FAS.JKH.OPEN.INFO.REQUEST"/>
    </sheetNames>
    <definedNames>
      <definedName name="modfrmDateChoose.CalendarShow"/>
      <definedName name="modThisWorkbook.Freeze_Panes"/>
    </definedNames>
    <sheetDataSet>
      <sheetData sheetId="0"/>
      <sheetData sheetId="1"/>
      <sheetData sheetId="2"/>
      <sheetData sheetId="3"/>
      <sheetData sheetId="4">
        <row r="7">
          <cell r="F7" t="str">
            <v>Ханты-Мансийский автономный округ</v>
          </cell>
        </row>
        <row r="15">
          <cell r="F15" t="str">
            <v>07.05.2020</v>
          </cell>
        </row>
        <row r="19">
          <cell r="F19" t="str">
            <v>30.04.2020</v>
          </cell>
        </row>
        <row r="20">
          <cell r="F20" t="str">
            <v>4229</v>
          </cell>
        </row>
        <row r="24">
          <cell r="F24"/>
        </row>
        <row r="25">
          <cell r="F25"/>
        </row>
      </sheetData>
      <sheetData sheetId="5"/>
      <sheetData sheetId="6">
        <row r="21">
          <cell r="E21" t="str">
            <v>Тариф на питьевую воду (питьевое водоснабжение)</v>
          </cell>
        </row>
        <row r="25">
          <cell r="E25" t="str">
            <v>Тариф на техническую воду</v>
          </cell>
          <cell r="J25" t="str">
            <v>на территории города Сургута</v>
          </cell>
        </row>
        <row r="28">
          <cell r="J28" t="str">
            <v>на территории п.Лесной</v>
          </cell>
        </row>
        <row r="32">
          <cell r="E32" t="str">
            <v>Тариф на транспортировку воды</v>
          </cell>
          <cell r="J32" t="str">
            <v>на территории города Сургута</v>
          </cell>
        </row>
        <row r="35">
          <cell r="J35" t="str">
            <v>на территории п.Юность, п.Медвежий угол, п.Снежный, ул.Крылова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K2" t="str">
            <v>метод экономически обоснованных расходов (затрат)</v>
          </cell>
          <cell r="R2" t="str">
            <v>организации-перепродавцы</v>
          </cell>
        </row>
        <row r="3">
          <cell r="K3" t="str">
            <v>метод индексации установленных тарифов</v>
          </cell>
          <cell r="R3" t="str">
            <v>бюджетные организации</v>
          </cell>
        </row>
        <row r="4">
          <cell r="K4" t="str">
            <v>метод обеспечения доходности инвестированного капитала</v>
          </cell>
          <cell r="R4" t="str">
            <v>население и приравненные категории</v>
          </cell>
        </row>
        <row r="5">
          <cell r="K5" t="str">
            <v>метод сравнения аналогов</v>
          </cell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2.13"/>
      <sheetName val="Форма 2.13"/>
      <sheetName val="Форма 1.0.1 | Форма 2.14.1"/>
      <sheetName val="Форма 2.14.1"/>
      <sheetName val="Форма 1.0.1 | Т-тех"/>
      <sheetName val="Форма 2.14.2 | Т-тех"/>
      <sheetName val="Форма 1.0.1 | Т-транс"/>
      <sheetName val="Форма 2.14.2 | Т-транс"/>
      <sheetName val="Форма 1.0.1 | Т-подвоз"/>
      <sheetName val="Форма 2.14.2 | Т-подвоз"/>
      <sheetName val="Форма 1.0.1 | Т-пит"/>
      <sheetName val="Форма 2.14.2 | Т-пит"/>
      <sheetName val="Форма 1.0.1 | Т-подкл(инд)"/>
      <sheetName val="Форма 2.14.3 | Т-подкл(инд)"/>
      <sheetName val="Форма 1.0.1 | Т-подкл"/>
      <sheetName val="Форма 2.14.3 | Т-подкл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REESTR_MO_FILTER"/>
      <sheetName val="REESTR_MO"/>
      <sheetName val="TEHSHEET"/>
      <sheetName val="et_union_hor"/>
      <sheetName val="modInfo"/>
      <sheetName val="modList05"/>
      <sheetName val="modList06"/>
      <sheetName val="modList07"/>
      <sheetName val="modList13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  <definedName name="modThisWorkbook.Freeze_Panes"/>
    </definedNames>
    <sheetDataSet>
      <sheetData sheetId="0"/>
      <sheetData sheetId="1"/>
      <sheetData sheetId="2"/>
      <sheetData sheetId="3"/>
      <sheetData sheetId="4"/>
      <sheetData sheetId="5"/>
      <sheetData sheetId="6">
        <row r="25">
          <cell r="J25" t="str">
            <v>на территории города Сургута</v>
          </cell>
        </row>
        <row r="28">
          <cell r="J28" t="str">
            <v>на территории п.Лесной</v>
          </cell>
        </row>
        <row r="32">
          <cell r="J32" t="str">
            <v>на территории города Сургута</v>
          </cell>
        </row>
        <row r="35">
          <cell r="J35" t="str">
            <v>на территории п.Юность, п.Медвежий угол, п.Снежный, ул.Крылова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opLeftCell="E1" workbookViewId="0">
      <selection activeCell="G22" sqref="G22"/>
    </sheetView>
  </sheetViews>
  <sheetFormatPr defaultColWidth="10.5703125" defaultRowHeight="14.25"/>
  <cols>
    <col min="1" max="1" width="3.7109375" style="1" hidden="1" customWidth="1"/>
    <col min="2" max="4" width="3.7109375" style="2" hidden="1" customWidth="1"/>
    <col min="5" max="5" width="3.7109375" style="3" customWidth="1"/>
    <col min="6" max="6" width="9.7109375" style="4" customWidth="1"/>
    <col min="7" max="7" width="37.7109375" style="4" customWidth="1"/>
    <col min="8" max="8" width="66.85546875" style="4" customWidth="1"/>
    <col min="9" max="9" width="115.7109375" style="4" customWidth="1"/>
    <col min="10" max="11" width="10.5703125" style="2"/>
    <col min="12" max="12" width="11.140625" style="2" customWidth="1"/>
    <col min="13" max="20" width="10.5703125" style="2"/>
    <col min="21" max="16384" width="10.5703125" style="4"/>
  </cols>
  <sheetData>
    <row r="1" spans="1:20" ht="3" customHeight="1">
      <c r="A1" s="1" t="s">
        <v>0</v>
      </c>
    </row>
    <row r="2" spans="1:20" ht="22.5">
      <c r="F2" s="79" t="s">
        <v>21</v>
      </c>
      <c r="G2" s="80"/>
      <c r="H2" s="81"/>
      <c r="I2" s="5"/>
    </row>
    <row r="3" spans="1:20" ht="3" customHeight="1"/>
    <row r="4" spans="1:20" s="7" customFormat="1" ht="15">
      <c r="A4" s="6"/>
      <c r="B4" s="6"/>
      <c r="C4" s="6"/>
      <c r="D4" s="6"/>
      <c r="F4" s="82" t="s">
        <v>1</v>
      </c>
      <c r="G4" s="82"/>
      <c r="H4" s="82"/>
      <c r="I4" s="83" t="s">
        <v>2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s="7" customFormat="1" ht="11.25" customHeight="1">
      <c r="A5" s="6"/>
      <c r="B5" s="6"/>
      <c r="C5" s="6"/>
      <c r="D5" s="6"/>
      <c r="F5" s="9" t="s">
        <v>3</v>
      </c>
      <c r="G5" s="10" t="s">
        <v>4</v>
      </c>
      <c r="H5" s="11" t="s">
        <v>5</v>
      </c>
      <c r="I5" s="83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s="7" customFormat="1" ht="12" customHeight="1">
      <c r="A6" s="6"/>
      <c r="B6" s="6"/>
      <c r="C6" s="6"/>
      <c r="D6" s="6"/>
      <c r="F6" s="12" t="s">
        <v>6</v>
      </c>
      <c r="G6" s="13">
        <v>2</v>
      </c>
      <c r="H6" s="14">
        <v>3</v>
      </c>
      <c r="I6" s="15">
        <v>4</v>
      </c>
      <c r="J6" s="6">
        <v>4</v>
      </c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s="7" customFormat="1" ht="18.75">
      <c r="A7" s="6"/>
      <c r="B7" s="6"/>
      <c r="C7" s="6"/>
      <c r="D7" s="6"/>
      <c r="F7" s="16">
        <v>1</v>
      </c>
      <c r="G7" s="17" t="s">
        <v>7</v>
      </c>
      <c r="H7" s="18" t="s">
        <v>22</v>
      </c>
      <c r="I7" s="19" t="s">
        <v>8</v>
      </c>
      <c r="J7" s="20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s="7" customFormat="1" ht="45">
      <c r="A8" s="78">
        <v>1</v>
      </c>
      <c r="B8" s="6"/>
      <c r="C8" s="6"/>
      <c r="D8" s="6"/>
      <c r="F8" s="16" t="s">
        <v>23</v>
      </c>
      <c r="G8" s="17" t="s">
        <v>9</v>
      </c>
      <c r="H8" s="18" t="s">
        <v>24</v>
      </c>
      <c r="I8" s="19" t="s">
        <v>10</v>
      </c>
      <c r="J8" s="20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s="7" customFormat="1" ht="22.5">
      <c r="A9" s="78"/>
      <c r="B9" s="6"/>
      <c r="C9" s="6"/>
      <c r="D9" s="6"/>
      <c r="F9" s="16" t="s">
        <v>25</v>
      </c>
      <c r="G9" s="17" t="s">
        <v>11</v>
      </c>
      <c r="H9" s="18" t="s">
        <v>26</v>
      </c>
      <c r="I9" s="19" t="s">
        <v>12</v>
      </c>
      <c r="J9" s="20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s="7" customFormat="1" ht="22.5">
      <c r="A10" s="78"/>
      <c r="B10" s="6"/>
      <c r="C10" s="6"/>
      <c r="D10" s="6"/>
      <c r="F10" s="16" t="s">
        <v>27</v>
      </c>
      <c r="G10" s="17" t="s">
        <v>13</v>
      </c>
      <c r="H10" s="11" t="s">
        <v>14</v>
      </c>
      <c r="I10" s="19"/>
      <c r="J10" s="20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s="7" customFormat="1" ht="18.75">
      <c r="A11" s="78"/>
      <c r="B11" s="78">
        <v>1</v>
      </c>
      <c r="C11" s="21"/>
      <c r="D11" s="21"/>
      <c r="F11" s="16" t="s">
        <v>28</v>
      </c>
      <c r="G11" s="22" t="s">
        <v>15</v>
      </c>
      <c r="H11" s="18" t="s">
        <v>29</v>
      </c>
      <c r="I11" s="19" t="s">
        <v>16</v>
      </c>
      <c r="J11" s="20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s="7" customFormat="1" ht="22.5">
      <c r="A12" s="78"/>
      <c r="B12" s="78"/>
      <c r="C12" s="78">
        <v>1</v>
      </c>
      <c r="D12" s="21"/>
      <c r="F12" s="16" t="s">
        <v>30</v>
      </c>
      <c r="G12" s="23" t="s">
        <v>17</v>
      </c>
      <c r="H12" s="18" t="s">
        <v>31</v>
      </c>
      <c r="I12" s="19" t="s">
        <v>18</v>
      </c>
      <c r="J12" s="20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s="7" customFormat="1" ht="56.25">
      <c r="A13" s="78"/>
      <c r="B13" s="78"/>
      <c r="C13" s="78"/>
      <c r="D13" s="21">
        <v>1</v>
      </c>
      <c r="F13" s="16" t="s">
        <v>32</v>
      </c>
      <c r="G13" s="24" t="s">
        <v>19</v>
      </c>
      <c r="H13" s="18" t="s">
        <v>33</v>
      </c>
      <c r="I13" s="25" t="s">
        <v>20</v>
      </c>
      <c r="J13" s="20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s="7" customFormat="1" ht="45">
      <c r="A14" s="78">
        <v>2</v>
      </c>
      <c r="B14" s="6"/>
      <c r="C14" s="6"/>
      <c r="D14" s="6"/>
      <c r="F14" s="16" t="s">
        <v>34</v>
      </c>
      <c r="G14" s="17" t="s">
        <v>9</v>
      </c>
      <c r="H14" s="18" t="s">
        <v>24</v>
      </c>
      <c r="I14" s="19" t="s">
        <v>10</v>
      </c>
      <c r="J14" s="20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s="7" customFormat="1" ht="22.5">
      <c r="A15" s="78"/>
      <c r="B15" s="6"/>
      <c r="C15" s="6"/>
      <c r="D15" s="6"/>
      <c r="F15" s="16" t="s">
        <v>35</v>
      </c>
      <c r="G15" s="17" t="s">
        <v>11</v>
      </c>
      <c r="H15" s="18" t="s">
        <v>36</v>
      </c>
      <c r="I15" s="19" t="s">
        <v>12</v>
      </c>
      <c r="J15" s="20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s="7" customFormat="1" ht="22.5">
      <c r="A16" s="78"/>
      <c r="B16" s="6"/>
      <c r="C16" s="6"/>
      <c r="D16" s="6"/>
      <c r="F16" s="16" t="s">
        <v>37</v>
      </c>
      <c r="G16" s="17" t="s">
        <v>13</v>
      </c>
      <c r="H16" s="11" t="s">
        <v>14</v>
      </c>
      <c r="I16" s="19"/>
      <c r="J16" s="20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s="7" customFormat="1" ht="18.75">
      <c r="A17" s="78"/>
      <c r="B17" s="78">
        <v>1</v>
      </c>
      <c r="C17" s="21"/>
      <c r="D17" s="21"/>
      <c r="F17" s="16" t="s">
        <v>38</v>
      </c>
      <c r="G17" s="22" t="s">
        <v>15</v>
      </c>
      <c r="H17" s="18" t="s">
        <v>29</v>
      </c>
      <c r="I17" s="19" t="s">
        <v>16</v>
      </c>
      <c r="J17" s="20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s="7" customFormat="1" ht="22.5">
      <c r="A18" s="78"/>
      <c r="B18" s="78"/>
      <c r="C18" s="78">
        <v>1</v>
      </c>
      <c r="D18" s="21"/>
      <c r="F18" s="16" t="s">
        <v>39</v>
      </c>
      <c r="G18" s="23" t="s">
        <v>17</v>
      </c>
      <c r="H18" s="18" t="s">
        <v>31</v>
      </c>
      <c r="I18" s="19" t="s">
        <v>18</v>
      </c>
      <c r="J18" s="20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s="7" customFormat="1" ht="56.25">
      <c r="A19" s="78"/>
      <c r="B19" s="78"/>
      <c r="C19" s="78"/>
      <c r="D19" s="21">
        <v>1</v>
      </c>
      <c r="F19" s="16" t="s">
        <v>40</v>
      </c>
      <c r="G19" s="24" t="s">
        <v>19</v>
      </c>
      <c r="H19" s="18" t="s">
        <v>33</v>
      </c>
      <c r="I19" s="25" t="s">
        <v>20</v>
      </c>
      <c r="J19" s="20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s="7" customFormat="1" ht="45">
      <c r="A20" s="78">
        <v>3</v>
      </c>
      <c r="B20" s="6"/>
      <c r="C20" s="6"/>
      <c r="D20" s="6"/>
      <c r="F20" s="16" t="s">
        <v>41</v>
      </c>
      <c r="G20" s="17" t="s">
        <v>9</v>
      </c>
      <c r="H20" s="18" t="s">
        <v>24</v>
      </c>
      <c r="I20" s="19" t="s">
        <v>10</v>
      </c>
      <c r="J20" s="20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s="7" customFormat="1" ht="22.5">
      <c r="A21" s="78"/>
      <c r="B21" s="6"/>
      <c r="C21" s="6"/>
      <c r="D21" s="6"/>
      <c r="F21" s="16" t="s">
        <v>42</v>
      </c>
      <c r="G21" s="17" t="s">
        <v>11</v>
      </c>
      <c r="H21" s="18" t="s">
        <v>36</v>
      </c>
      <c r="I21" s="19" t="s">
        <v>12</v>
      </c>
      <c r="J21" s="20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s="7" customFormat="1" ht="22.5">
      <c r="A22" s="78"/>
      <c r="B22" s="6"/>
      <c r="C22" s="6"/>
      <c r="D22" s="6"/>
      <c r="F22" s="16" t="s">
        <v>43</v>
      </c>
      <c r="G22" s="17" t="s">
        <v>13</v>
      </c>
      <c r="H22" s="11" t="s">
        <v>14</v>
      </c>
      <c r="I22" s="19"/>
      <c r="J22" s="20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s="7" customFormat="1" ht="18.75">
      <c r="A23" s="78"/>
      <c r="B23" s="78">
        <v>1</v>
      </c>
      <c r="C23" s="21"/>
      <c r="D23" s="21"/>
      <c r="F23" s="16" t="s">
        <v>44</v>
      </c>
      <c r="G23" s="22" t="s">
        <v>15</v>
      </c>
      <c r="H23" s="18" t="s">
        <v>29</v>
      </c>
      <c r="I23" s="19" t="s">
        <v>16</v>
      </c>
      <c r="J23" s="20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s="7" customFormat="1" ht="22.5">
      <c r="A24" s="78"/>
      <c r="B24" s="78"/>
      <c r="C24" s="78">
        <v>1</v>
      </c>
      <c r="D24" s="21"/>
      <c r="F24" s="16" t="s">
        <v>45</v>
      </c>
      <c r="G24" s="23" t="s">
        <v>17</v>
      </c>
      <c r="H24" s="18" t="s">
        <v>31</v>
      </c>
      <c r="I24" s="19" t="s">
        <v>18</v>
      </c>
      <c r="J24" s="20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s="7" customFormat="1" ht="56.25">
      <c r="A25" s="78"/>
      <c r="B25" s="78"/>
      <c r="C25" s="78"/>
      <c r="D25" s="21">
        <v>1</v>
      </c>
      <c r="F25" s="16" t="s">
        <v>46</v>
      </c>
      <c r="G25" s="24" t="s">
        <v>19</v>
      </c>
      <c r="H25" s="18" t="s">
        <v>33</v>
      </c>
      <c r="I25" s="25" t="s">
        <v>20</v>
      </c>
      <c r="J25" s="20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s="7" customFormat="1" ht="45">
      <c r="A26" s="78">
        <v>4</v>
      </c>
      <c r="B26" s="6"/>
      <c r="C26" s="6"/>
      <c r="D26" s="6"/>
      <c r="F26" s="16" t="s">
        <v>47</v>
      </c>
      <c r="G26" s="17" t="s">
        <v>9</v>
      </c>
      <c r="H26" s="18" t="s">
        <v>24</v>
      </c>
      <c r="I26" s="19" t="s">
        <v>10</v>
      </c>
      <c r="J26" s="20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s="7" customFormat="1" ht="22.5">
      <c r="A27" s="78"/>
      <c r="B27" s="6"/>
      <c r="C27" s="6"/>
      <c r="D27" s="6"/>
      <c r="F27" s="16" t="s">
        <v>48</v>
      </c>
      <c r="G27" s="17" t="s">
        <v>11</v>
      </c>
      <c r="H27" s="18" t="s">
        <v>49</v>
      </c>
      <c r="I27" s="19" t="s">
        <v>12</v>
      </c>
      <c r="J27" s="20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s="7" customFormat="1" ht="22.5">
      <c r="A28" s="78"/>
      <c r="B28" s="6"/>
      <c r="C28" s="6"/>
      <c r="D28" s="6"/>
      <c r="F28" s="16" t="s">
        <v>50</v>
      </c>
      <c r="G28" s="17" t="s">
        <v>13</v>
      </c>
      <c r="H28" s="11" t="s">
        <v>14</v>
      </c>
      <c r="I28" s="19"/>
      <c r="J28" s="20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s="7" customFormat="1" ht="18.75">
      <c r="A29" s="78"/>
      <c r="B29" s="78">
        <v>1</v>
      </c>
      <c r="C29" s="21"/>
      <c r="D29" s="21"/>
      <c r="F29" s="16" t="s">
        <v>51</v>
      </c>
      <c r="G29" s="22" t="s">
        <v>15</v>
      </c>
      <c r="H29" s="18" t="s">
        <v>29</v>
      </c>
      <c r="I29" s="19" t="s">
        <v>16</v>
      </c>
      <c r="J29" s="20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s="7" customFormat="1" ht="22.5">
      <c r="A30" s="78"/>
      <c r="B30" s="78"/>
      <c r="C30" s="78">
        <v>1</v>
      </c>
      <c r="D30" s="21"/>
      <c r="F30" s="16" t="s">
        <v>52</v>
      </c>
      <c r="G30" s="23" t="s">
        <v>17</v>
      </c>
      <c r="H30" s="18" t="s">
        <v>31</v>
      </c>
      <c r="I30" s="19" t="s">
        <v>18</v>
      </c>
      <c r="J30" s="20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s="7" customFormat="1" ht="56.25">
      <c r="A31" s="78"/>
      <c r="B31" s="78"/>
      <c r="C31" s="78"/>
      <c r="D31" s="21">
        <v>1</v>
      </c>
      <c r="F31" s="16" t="s">
        <v>53</v>
      </c>
      <c r="G31" s="24" t="s">
        <v>19</v>
      </c>
      <c r="H31" s="18" t="s">
        <v>33</v>
      </c>
      <c r="I31" s="25" t="s">
        <v>20</v>
      </c>
      <c r="J31" s="20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s="7" customFormat="1" ht="45">
      <c r="A32" s="78">
        <v>5</v>
      </c>
      <c r="B32" s="6"/>
      <c r="C32" s="6"/>
      <c r="D32" s="6"/>
      <c r="F32" s="16" t="s">
        <v>54</v>
      </c>
      <c r="G32" s="17" t="s">
        <v>9</v>
      </c>
      <c r="H32" s="18" t="s">
        <v>24</v>
      </c>
      <c r="I32" s="19" t="s">
        <v>10</v>
      </c>
      <c r="J32" s="20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s="7" customFormat="1" ht="22.5">
      <c r="A33" s="78"/>
      <c r="B33" s="6"/>
      <c r="C33" s="6"/>
      <c r="D33" s="6"/>
      <c r="F33" s="16" t="s">
        <v>55</v>
      </c>
      <c r="G33" s="17" t="s">
        <v>11</v>
      </c>
      <c r="H33" s="18" t="s">
        <v>49</v>
      </c>
      <c r="I33" s="19" t="s">
        <v>12</v>
      </c>
      <c r="J33" s="20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s="7" customFormat="1" ht="22.5">
      <c r="A34" s="78"/>
      <c r="B34" s="6"/>
      <c r="C34" s="6"/>
      <c r="D34" s="6"/>
      <c r="F34" s="16" t="s">
        <v>56</v>
      </c>
      <c r="G34" s="17" t="s">
        <v>13</v>
      </c>
      <c r="H34" s="11" t="s">
        <v>14</v>
      </c>
      <c r="I34" s="19"/>
      <c r="J34" s="20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s="7" customFormat="1" ht="18.75">
      <c r="A35" s="78"/>
      <c r="B35" s="78">
        <v>1</v>
      </c>
      <c r="C35" s="21"/>
      <c r="D35" s="21"/>
      <c r="F35" s="16" t="s">
        <v>57</v>
      </c>
      <c r="G35" s="22" t="s">
        <v>15</v>
      </c>
      <c r="H35" s="18" t="s">
        <v>29</v>
      </c>
      <c r="I35" s="19" t="s">
        <v>16</v>
      </c>
      <c r="J35" s="20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s="7" customFormat="1" ht="22.5">
      <c r="A36" s="78"/>
      <c r="B36" s="78"/>
      <c r="C36" s="78">
        <v>1</v>
      </c>
      <c r="D36" s="21"/>
      <c r="F36" s="16" t="s">
        <v>58</v>
      </c>
      <c r="G36" s="23" t="s">
        <v>17</v>
      </c>
      <c r="H36" s="18" t="s">
        <v>31</v>
      </c>
      <c r="I36" s="19" t="s">
        <v>18</v>
      </c>
      <c r="J36" s="20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s="7" customFormat="1" ht="56.25">
      <c r="A37" s="78"/>
      <c r="B37" s="78"/>
      <c r="C37" s="78"/>
      <c r="D37" s="21">
        <v>1</v>
      </c>
      <c r="F37" s="16" t="s">
        <v>59</v>
      </c>
      <c r="G37" s="24" t="s">
        <v>19</v>
      </c>
      <c r="H37" s="18" t="s">
        <v>33</v>
      </c>
      <c r="I37" s="25" t="s">
        <v>20</v>
      </c>
      <c r="J37" s="20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s="27" customFormat="1" ht="3" customHeight="1">
      <c r="A38" s="26"/>
      <c r="B38" s="26"/>
      <c r="C38" s="26"/>
      <c r="D38" s="26"/>
      <c r="F38" s="28"/>
      <c r="G38" s="29"/>
      <c r="H38" s="30"/>
      <c r="I38" s="31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</row>
    <row r="39" spans="1:20" s="27" customFormat="1" ht="15" customHeight="1">
      <c r="A39" s="26"/>
      <c r="B39" s="26"/>
      <c r="C39" s="26"/>
      <c r="D39" s="26"/>
      <c r="F39" s="28"/>
      <c r="G39" s="77" t="s">
        <v>60</v>
      </c>
      <c r="H39" s="77"/>
      <c r="I39" s="31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</row>
  </sheetData>
  <mergeCells count="19">
    <mergeCell ref="F2:H2"/>
    <mergeCell ref="F4:H4"/>
    <mergeCell ref="I4:I5"/>
    <mergeCell ref="A8:A13"/>
    <mergeCell ref="B11:B13"/>
    <mergeCell ref="C12:C13"/>
    <mergeCell ref="A14:A19"/>
    <mergeCell ref="B17:B19"/>
    <mergeCell ref="C18:C19"/>
    <mergeCell ref="A20:A25"/>
    <mergeCell ref="B23:B25"/>
    <mergeCell ref="C24:C25"/>
    <mergeCell ref="G39:H39"/>
    <mergeCell ref="A26:A31"/>
    <mergeCell ref="B29:B31"/>
    <mergeCell ref="C30:C31"/>
    <mergeCell ref="A32:A37"/>
    <mergeCell ref="B35:B37"/>
    <mergeCell ref="C36:C3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24"/>
  <sheetViews>
    <sheetView topLeftCell="C4" workbookViewId="0">
      <selection activeCell="H20" sqref="H20"/>
    </sheetView>
  </sheetViews>
  <sheetFormatPr defaultColWidth="10.5703125" defaultRowHeight="14.25"/>
  <cols>
    <col min="1" max="1" width="9.140625" style="33" hidden="1" customWidth="1"/>
    <col min="2" max="2" width="9.140625" style="34" hidden="1" customWidth="1"/>
    <col min="3" max="3" width="3.7109375" style="3" customWidth="1"/>
    <col min="4" max="4" width="6.28515625" style="4" bestFit="1" customWidth="1"/>
    <col min="5" max="5" width="46.7109375" style="4" customWidth="1"/>
    <col min="6" max="6" width="35.7109375" style="4" customWidth="1"/>
    <col min="7" max="7" width="3.7109375" style="4" customWidth="1"/>
    <col min="8" max="9" width="11.7109375" style="4" customWidth="1"/>
    <col min="10" max="11" width="35.7109375" style="4" customWidth="1"/>
    <col min="12" max="12" width="84.85546875" style="4" customWidth="1"/>
    <col min="13" max="13" width="10.5703125" style="4"/>
    <col min="14" max="15" width="10.5703125" style="35"/>
    <col min="16" max="16384" width="10.5703125" style="4"/>
  </cols>
  <sheetData>
    <row r="1" spans="1:32" hidden="1">
      <c r="S1" s="36"/>
      <c r="AF1" s="37"/>
    </row>
    <row r="2" spans="1:32" hidden="1"/>
    <row r="3" spans="1:32" hidden="1"/>
    <row r="4" spans="1:32" ht="3" customHeight="1">
      <c r="C4" s="38"/>
      <c r="D4" s="39"/>
      <c r="E4" s="39"/>
      <c r="F4" s="39"/>
      <c r="G4" s="39"/>
      <c r="H4" s="39"/>
      <c r="I4" s="39"/>
      <c r="J4" s="39"/>
      <c r="K4" s="40"/>
      <c r="L4" s="40"/>
    </row>
    <row r="5" spans="1:32" ht="26.1" customHeight="1">
      <c r="C5" s="38"/>
      <c r="D5" s="109" t="s">
        <v>61</v>
      </c>
      <c r="E5" s="109"/>
      <c r="F5" s="109"/>
      <c r="G5" s="109"/>
      <c r="H5" s="109"/>
      <c r="I5" s="109"/>
      <c r="J5" s="109"/>
      <c r="K5" s="109"/>
      <c r="L5" s="41"/>
    </row>
    <row r="6" spans="1:32" ht="3" customHeight="1">
      <c r="C6" s="38"/>
      <c r="D6" s="39"/>
      <c r="E6" s="42"/>
      <c r="F6" s="42"/>
      <c r="G6" s="42"/>
      <c r="H6" s="42"/>
      <c r="I6" s="42"/>
      <c r="J6" s="42"/>
      <c r="K6" s="43"/>
      <c r="L6" s="44"/>
    </row>
    <row r="7" spans="1:32" ht="30">
      <c r="C7" s="38"/>
      <c r="D7" s="39"/>
      <c r="E7" s="45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F7" s="110" t="str">
        <f>IF(datePr_ch="",IF(datePr="","",datePr),datePr_ch)</f>
        <v>30.04.2020</v>
      </c>
      <c r="G7" s="110"/>
      <c r="H7" s="110"/>
      <c r="I7" s="110"/>
      <c r="J7" s="110"/>
      <c r="K7" s="110"/>
      <c r="L7" s="46"/>
      <c r="M7" s="47"/>
    </row>
    <row r="8" spans="1:32" ht="30">
      <c r="C8" s="38"/>
      <c r="D8" s="39"/>
      <c r="E8" s="45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F8" s="110" t="str">
        <f>IF(numberPr_ch="",IF(numberPr="","",numberPr),numberPr_ch)</f>
        <v>4229</v>
      </c>
      <c r="G8" s="110"/>
      <c r="H8" s="110"/>
      <c r="I8" s="110"/>
      <c r="J8" s="110"/>
      <c r="K8" s="110"/>
      <c r="L8" s="46"/>
      <c r="M8" s="47"/>
    </row>
    <row r="9" spans="1:32">
      <c r="C9" s="38"/>
      <c r="D9" s="39"/>
      <c r="E9" s="42"/>
      <c r="F9" s="42"/>
      <c r="G9" s="42"/>
      <c r="H9" s="42"/>
      <c r="I9" s="42"/>
      <c r="J9" s="42"/>
      <c r="K9" s="43"/>
      <c r="L9" s="44"/>
    </row>
    <row r="10" spans="1:32" ht="21" customHeight="1">
      <c r="C10" s="38"/>
      <c r="D10" s="111" t="s">
        <v>1</v>
      </c>
      <c r="E10" s="111"/>
      <c r="F10" s="111"/>
      <c r="G10" s="111"/>
      <c r="H10" s="111"/>
      <c r="I10" s="111"/>
      <c r="J10" s="111"/>
      <c r="K10" s="111"/>
      <c r="L10" s="112" t="s">
        <v>2</v>
      </c>
    </row>
    <row r="11" spans="1:32" ht="21" customHeight="1">
      <c r="C11" s="38"/>
      <c r="D11" s="113" t="s">
        <v>3</v>
      </c>
      <c r="E11" s="100" t="s">
        <v>62</v>
      </c>
      <c r="F11" s="100" t="s">
        <v>63</v>
      </c>
      <c r="G11" s="115" t="s">
        <v>64</v>
      </c>
      <c r="H11" s="116"/>
      <c r="I11" s="117"/>
      <c r="J11" s="100" t="s">
        <v>5</v>
      </c>
      <c r="K11" s="100" t="s">
        <v>65</v>
      </c>
      <c r="L11" s="112"/>
    </row>
    <row r="12" spans="1:32" ht="21" customHeight="1">
      <c r="C12" s="38"/>
      <c r="D12" s="114"/>
      <c r="E12" s="101"/>
      <c r="F12" s="101"/>
      <c r="G12" s="102" t="s">
        <v>66</v>
      </c>
      <c r="H12" s="103"/>
      <c r="I12" s="48" t="s">
        <v>67</v>
      </c>
      <c r="J12" s="101"/>
      <c r="K12" s="101"/>
      <c r="L12" s="112"/>
    </row>
    <row r="13" spans="1:32" ht="12" customHeight="1">
      <c r="C13" s="38"/>
      <c r="D13" s="49" t="s">
        <v>6</v>
      </c>
      <c r="E13" s="49" t="s">
        <v>68</v>
      </c>
      <c r="F13" s="49" t="s">
        <v>69</v>
      </c>
      <c r="G13" s="104" t="s">
        <v>70</v>
      </c>
      <c r="H13" s="104"/>
      <c r="I13" s="49" t="s">
        <v>71</v>
      </c>
      <c r="J13" s="49" t="s">
        <v>72</v>
      </c>
      <c r="K13" s="49" t="s">
        <v>73</v>
      </c>
      <c r="L13" s="49" t="s">
        <v>74</v>
      </c>
    </row>
    <row r="14" spans="1:32" ht="14.25" customHeight="1">
      <c r="A14" s="51"/>
      <c r="C14" s="38"/>
      <c r="D14" s="52">
        <v>1</v>
      </c>
      <c r="E14" s="92" t="s">
        <v>75</v>
      </c>
      <c r="F14" s="105"/>
      <c r="G14" s="105"/>
      <c r="H14" s="105"/>
      <c r="I14" s="105"/>
      <c r="J14" s="105"/>
      <c r="K14" s="105"/>
      <c r="L14" s="53"/>
      <c r="M14" s="54"/>
    </row>
    <row r="15" spans="1:32" ht="56.25">
      <c r="A15" s="51"/>
      <c r="C15" s="38"/>
      <c r="D15" s="52" t="s">
        <v>76</v>
      </c>
      <c r="E15" s="55" t="s">
        <v>14</v>
      </c>
      <c r="F15" s="55" t="s">
        <v>14</v>
      </c>
      <c r="G15" s="98" t="s">
        <v>14</v>
      </c>
      <c r="H15" s="99"/>
      <c r="I15" s="55" t="s">
        <v>14</v>
      </c>
      <c r="J15" s="56" t="s">
        <v>77</v>
      </c>
      <c r="K15" s="57"/>
      <c r="L15" s="19" t="s">
        <v>78</v>
      </c>
      <c r="M15" s="54"/>
    </row>
    <row r="16" spans="1:32" ht="18.75">
      <c r="A16" s="51"/>
      <c r="B16" s="34">
        <v>3</v>
      </c>
      <c r="C16" s="38"/>
      <c r="D16" s="58">
        <v>2</v>
      </c>
      <c r="E16" s="106" t="s">
        <v>79</v>
      </c>
      <c r="F16" s="107"/>
      <c r="G16" s="107"/>
      <c r="H16" s="108"/>
      <c r="I16" s="108"/>
      <c r="J16" s="108" t="s">
        <v>14</v>
      </c>
      <c r="K16" s="108"/>
      <c r="L16" s="59"/>
      <c r="M16" s="54"/>
    </row>
    <row r="17" spans="1:13" ht="30">
      <c r="A17" s="51"/>
      <c r="C17" s="93"/>
      <c r="D17" s="84" t="s">
        <v>23</v>
      </c>
      <c r="E17" s="97" t="str">
        <f>IF('[1]Перечень тарифов'!E21="","наименование отсутствует","" &amp; '[1]Перечень тарифов'!E21 &amp; "")</f>
        <v>Тариф на питьевую воду (питьевое водоснабжение)</v>
      </c>
      <c r="F17" s="88" t="str">
        <f>IF('[1]Перечень тарифов'!J21="","наименование отсутствует","" &amp; '[1]Перечень тарифов'!J21 &amp; "")</f>
        <v>наименование отсутствует</v>
      </c>
      <c r="G17" s="55"/>
      <c r="H17" s="60" t="s">
        <v>80</v>
      </c>
      <c r="I17" s="61" t="s">
        <v>81</v>
      </c>
      <c r="J17" s="56" t="s">
        <v>82</v>
      </c>
      <c r="K17" s="55" t="s">
        <v>14</v>
      </c>
      <c r="L17" s="89" t="s">
        <v>83</v>
      </c>
      <c r="M17" s="54"/>
    </row>
    <row r="18" spans="1:13" ht="30">
      <c r="A18" s="51"/>
      <c r="C18" s="93"/>
      <c r="D18" s="84"/>
      <c r="E18" s="97"/>
      <c r="F18" s="88"/>
      <c r="G18" s="62" t="s">
        <v>84</v>
      </c>
      <c r="H18" s="61" t="s">
        <v>85</v>
      </c>
      <c r="I18" s="61" t="s">
        <v>86</v>
      </c>
      <c r="J18" s="56" t="s">
        <v>82</v>
      </c>
      <c r="K18" s="55" t="s">
        <v>14</v>
      </c>
      <c r="L18" s="90"/>
      <c r="M18" s="54"/>
    </row>
    <row r="19" spans="1:13" ht="30">
      <c r="A19" s="51"/>
      <c r="C19" s="93"/>
      <c r="D19" s="84"/>
      <c r="E19" s="97"/>
      <c r="F19" s="88"/>
      <c r="G19" s="62" t="s">
        <v>84</v>
      </c>
      <c r="H19" s="61" t="s">
        <v>87</v>
      </c>
      <c r="I19" s="61" t="s">
        <v>88</v>
      </c>
      <c r="J19" s="56" t="s">
        <v>82</v>
      </c>
      <c r="K19" s="55" t="s">
        <v>14</v>
      </c>
      <c r="L19" s="90"/>
      <c r="M19" s="54"/>
    </row>
    <row r="20" spans="1:13" ht="18.75">
      <c r="A20" s="51"/>
      <c r="C20" s="93"/>
      <c r="D20" s="84"/>
      <c r="E20" s="97"/>
      <c r="F20" s="88"/>
      <c r="G20" s="63"/>
      <c r="H20" s="64" t="s">
        <v>89</v>
      </c>
      <c r="I20" s="65"/>
      <c r="J20" s="65"/>
      <c r="K20" s="66"/>
      <c r="L20" s="90"/>
      <c r="M20" s="54"/>
    </row>
    <row r="21" spans="1:13" ht="30">
      <c r="A21" s="51"/>
      <c r="C21" s="38"/>
      <c r="D21" s="84" t="s">
        <v>34</v>
      </c>
      <c r="E21" s="85" t="str">
        <f>IF('[1]Перечень тарифов'!E25="","наименование отсутствует","" &amp; '[1]Перечень тарифов'!E25 &amp; "")</f>
        <v>Тариф на техническую воду</v>
      </c>
      <c r="F21" s="88" t="str">
        <f>IF('[1]Перечень тарифов'!J25="","наименование отсутствует","" &amp; '[1]Перечень тарифов'!J25 &amp; "")</f>
        <v>на территории города Сургута</v>
      </c>
      <c r="G21" s="55"/>
      <c r="H21" s="60" t="s">
        <v>80</v>
      </c>
      <c r="I21" s="61" t="s">
        <v>81</v>
      </c>
      <c r="J21" s="56" t="s">
        <v>82</v>
      </c>
      <c r="K21" s="55" t="s">
        <v>14</v>
      </c>
      <c r="L21" s="90"/>
      <c r="M21" s="54"/>
    </row>
    <row r="22" spans="1:13" ht="30">
      <c r="A22" s="51"/>
      <c r="C22" s="38"/>
      <c r="D22" s="84"/>
      <c r="E22" s="86"/>
      <c r="F22" s="88"/>
      <c r="G22" s="62" t="s">
        <v>84</v>
      </c>
      <c r="H22" s="61" t="s">
        <v>85</v>
      </c>
      <c r="I22" s="61" t="s">
        <v>86</v>
      </c>
      <c r="J22" s="56" t="s">
        <v>82</v>
      </c>
      <c r="K22" s="55" t="s">
        <v>14</v>
      </c>
      <c r="L22" s="90"/>
      <c r="M22" s="54"/>
    </row>
    <row r="23" spans="1:13" ht="30">
      <c r="A23" s="51"/>
      <c r="C23" s="38"/>
      <c r="D23" s="84"/>
      <c r="E23" s="86"/>
      <c r="F23" s="88"/>
      <c r="G23" s="62" t="s">
        <v>84</v>
      </c>
      <c r="H23" s="61" t="s">
        <v>87</v>
      </c>
      <c r="I23" s="61" t="s">
        <v>88</v>
      </c>
      <c r="J23" s="56" t="s">
        <v>82</v>
      </c>
      <c r="K23" s="55" t="s">
        <v>14</v>
      </c>
      <c r="L23" s="90"/>
      <c r="M23" s="54"/>
    </row>
    <row r="24" spans="1:13" ht="18.75">
      <c r="A24" s="51"/>
      <c r="C24" s="38"/>
      <c r="D24" s="84"/>
      <c r="E24" s="87"/>
      <c r="F24" s="88"/>
      <c r="G24" s="67"/>
      <c r="H24" s="64" t="s">
        <v>89</v>
      </c>
      <c r="I24" s="65"/>
      <c r="J24" s="65"/>
      <c r="K24" s="66"/>
      <c r="L24" s="90"/>
      <c r="M24" s="54"/>
    </row>
    <row r="25" spans="1:13" ht="30">
      <c r="A25" s="51"/>
      <c r="C25" s="38"/>
      <c r="D25" s="84" t="s">
        <v>41</v>
      </c>
      <c r="E25" s="85" t="str">
        <f>IF('[1]Перечень тарифов'!E25="","наименование отсутствует","" &amp; '[1]Перечень тарифов'!E25 &amp; "")</f>
        <v>Тариф на техническую воду</v>
      </c>
      <c r="F25" s="88" t="str">
        <f>IF('[1]Перечень тарифов'!J28="","наименование отсутствует","" &amp; '[1]Перечень тарифов'!J28 &amp; "")</f>
        <v>на территории п.Лесной</v>
      </c>
      <c r="G25" s="55"/>
      <c r="H25" s="60" t="s">
        <v>80</v>
      </c>
      <c r="I25" s="61" t="s">
        <v>81</v>
      </c>
      <c r="J25" s="56" t="s">
        <v>82</v>
      </c>
      <c r="K25" s="55" t="s">
        <v>14</v>
      </c>
      <c r="L25" s="90"/>
      <c r="M25" s="54"/>
    </row>
    <row r="26" spans="1:13" ht="30">
      <c r="A26" s="51"/>
      <c r="C26" s="38"/>
      <c r="D26" s="84"/>
      <c r="E26" s="86"/>
      <c r="F26" s="88"/>
      <c r="G26" s="62" t="s">
        <v>84</v>
      </c>
      <c r="H26" s="61" t="s">
        <v>85</v>
      </c>
      <c r="I26" s="61" t="s">
        <v>86</v>
      </c>
      <c r="J26" s="56" t="s">
        <v>82</v>
      </c>
      <c r="K26" s="55" t="s">
        <v>14</v>
      </c>
      <c r="L26" s="90"/>
      <c r="M26" s="54"/>
    </row>
    <row r="27" spans="1:13" ht="30">
      <c r="A27" s="51"/>
      <c r="C27" s="38"/>
      <c r="D27" s="84"/>
      <c r="E27" s="86"/>
      <c r="F27" s="88"/>
      <c r="G27" s="62" t="s">
        <v>84</v>
      </c>
      <c r="H27" s="61" t="s">
        <v>87</v>
      </c>
      <c r="I27" s="61" t="s">
        <v>88</v>
      </c>
      <c r="J27" s="56" t="s">
        <v>82</v>
      </c>
      <c r="K27" s="55" t="s">
        <v>14</v>
      </c>
      <c r="L27" s="90"/>
      <c r="M27" s="54"/>
    </row>
    <row r="28" spans="1:13" ht="18.75">
      <c r="A28" s="51"/>
      <c r="C28" s="38"/>
      <c r="D28" s="84"/>
      <c r="E28" s="87"/>
      <c r="F28" s="88"/>
      <c r="G28" s="67"/>
      <c r="H28" s="64" t="s">
        <v>89</v>
      </c>
      <c r="I28" s="65"/>
      <c r="J28" s="65"/>
      <c r="K28" s="66"/>
      <c r="L28" s="90"/>
      <c r="M28" s="54"/>
    </row>
    <row r="29" spans="1:13" ht="30">
      <c r="A29" s="51"/>
      <c r="C29" s="38"/>
      <c r="D29" s="84" t="s">
        <v>47</v>
      </c>
      <c r="E29" s="85" t="str">
        <f>IF('[1]Перечень тарифов'!E32="","наименование отсутствует","" &amp; '[1]Перечень тарифов'!E32 &amp; "")</f>
        <v>Тариф на транспортировку воды</v>
      </c>
      <c r="F29" s="88" t="str">
        <f>IF('[1]Перечень тарифов'!J32="","наименование отсутствует","" &amp; '[1]Перечень тарифов'!J32 &amp; "")</f>
        <v>на территории города Сургута</v>
      </c>
      <c r="G29" s="55"/>
      <c r="H29" s="60" t="s">
        <v>80</v>
      </c>
      <c r="I29" s="61" t="s">
        <v>81</v>
      </c>
      <c r="J29" s="56" t="s">
        <v>82</v>
      </c>
      <c r="K29" s="55" t="s">
        <v>14</v>
      </c>
      <c r="L29" s="90"/>
      <c r="M29" s="54"/>
    </row>
    <row r="30" spans="1:13" ht="30">
      <c r="A30" s="51"/>
      <c r="C30" s="38"/>
      <c r="D30" s="84"/>
      <c r="E30" s="86"/>
      <c r="F30" s="88"/>
      <c r="G30" s="62" t="s">
        <v>84</v>
      </c>
      <c r="H30" s="61" t="s">
        <v>85</v>
      </c>
      <c r="I30" s="61" t="s">
        <v>86</v>
      </c>
      <c r="J30" s="56" t="s">
        <v>82</v>
      </c>
      <c r="K30" s="55" t="s">
        <v>14</v>
      </c>
      <c r="L30" s="90"/>
      <c r="M30" s="54"/>
    </row>
    <row r="31" spans="1:13" ht="30">
      <c r="A31" s="51"/>
      <c r="C31" s="38"/>
      <c r="D31" s="84"/>
      <c r="E31" s="86"/>
      <c r="F31" s="88"/>
      <c r="G31" s="62" t="s">
        <v>84</v>
      </c>
      <c r="H31" s="61" t="s">
        <v>87</v>
      </c>
      <c r="I31" s="61" t="s">
        <v>88</v>
      </c>
      <c r="J31" s="56" t="s">
        <v>82</v>
      </c>
      <c r="K31" s="55" t="s">
        <v>14</v>
      </c>
      <c r="L31" s="90"/>
      <c r="M31" s="54"/>
    </row>
    <row r="32" spans="1:13" ht="18.75">
      <c r="A32" s="51"/>
      <c r="C32" s="38"/>
      <c r="D32" s="84"/>
      <c r="E32" s="87"/>
      <c r="F32" s="88"/>
      <c r="G32" s="67"/>
      <c r="H32" s="64" t="s">
        <v>89</v>
      </c>
      <c r="I32" s="65"/>
      <c r="J32" s="65"/>
      <c r="K32" s="66"/>
      <c r="L32" s="90"/>
      <c r="M32" s="54"/>
    </row>
    <row r="33" spans="1:13" ht="30">
      <c r="A33" s="51"/>
      <c r="C33" s="38"/>
      <c r="D33" s="84" t="s">
        <v>54</v>
      </c>
      <c r="E33" s="85" t="str">
        <f>IF('[1]Перечень тарифов'!E32="","наименование отсутствует","" &amp; '[1]Перечень тарифов'!E32 &amp; "")</f>
        <v>Тариф на транспортировку воды</v>
      </c>
      <c r="F33" s="88" t="str">
        <f>IF('[1]Перечень тарифов'!J35="","наименование отсутствует","" &amp; '[1]Перечень тарифов'!J35 &amp; "")</f>
        <v>на территории п.Юность, п.Медвежий угол, п.Снежный, ул.Крылова</v>
      </c>
      <c r="G33" s="55"/>
      <c r="H33" s="60" t="s">
        <v>80</v>
      </c>
      <c r="I33" s="61" t="s">
        <v>81</v>
      </c>
      <c r="J33" s="56" t="s">
        <v>82</v>
      </c>
      <c r="K33" s="55" t="s">
        <v>14</v>
      </c>
      <c r="L33" s="90"/>
      <c r="M33" s="54"/>
    </row>
    <row r="34" spans="1:13" ht="30">
      <c r="A34" s="51"/>
      <c r="C34" s="38"/>
      <c r="D34" s="84"/>
      <c r="E34" s="86"/>
      <c r="F34" s="88"/>
      <c r="G34" s="62" t="s">
        <v>84</v>
      </c>
      <c r="H34" s="61" t="s">
        <v>85</v>
      </c>
      <c r="I34" s="61" t="s">
        <v>86</v>
      </c>
      <c r="J34" s="56" t="s">
        <v>82</v>
      </c>
      <c r="K34" s="55" t="s">
        <v>14</v>
      </c>
      <c r="L34" s="90"/>
      <c r="M34" s="54"/>
    </row>
    <row r="35" spans="1:13" ht="30">
      <c r="A35" s="51"/>
      <c r="C35" s="38"/>
      <c r="D35" s="84"/>
      <c r="E35" s="86"/>
      <c r="F35" s="88"/>
      <c r="G35" s="62" t="s">
        <v>84</v>
      </c>
      <c r="H35" s="61" t="s">
        <v>87</v>
      </c>
      <c r="I35" s="61" t="s">
        <v>88</v>
      </c>
      <c r="J35" s="56" t="s">
        <v>82</v>
      </c>
      <c r="K35" s="55" t="s">
        <v>14</v>
      </c>
      <c r="L35" s="90"/>
      <c r="M35" s="54"/>
    </row>
    <row r="36" spans="1:13" ht="18.75">
      <c r="A36" s="51"/>
      <c r="C36" s="38"/>
      <c r="D36" s="84"/>
      <c r="E36" s="87"/>
      <c r="F36" s="88"/>
      <c r="G36" s="67"/>
      <c r="H36" s="64" t="s">
        <v>89</v>
      </c>
      <c r="I36" s="65"/>
      <c r="J36" s="65"/>
      <c r="K36" s="66"/>
      <c r="L36" s="91"/>
      <c r="M36" s="54"/>
    </row>
    <row r="37" spans="1:13" ht="18.75">
      <c r="A37" s="51"/>
      <c r="B37" s="34">
        <v>3</v>
      </c>
      <c r="C37" s="38"/>
      <c r="D37" s="68" t="s">
        <v>69</v>
      </c>
      <c r="E37" s="92" t="s">
        <v>90</v>
      </c>
      <c r="F37" s="92"/>
      <c r="G37" s="92"/>
      <c r="H37" s="92"/>
      <c r="I37" s="92"/>
      <c r="J37" s="92"/>
      <c r="K37" s="92"/>
      <c r="L37" s="69"/>
      <c r="M37" s="54"/>
    </row>
    <row r="38" spans="1:13" ht="33.75">
      <c r="A38" s="51"/>
      <c r="C38" s="38"/>
      <c r="D38" s="52" t="s">
        <v>25</v>
      </c>
      <c r="E38" s="55" t="s">
        <v>14</v>
      </c>
      <c r="F38" s="55" t="s">
        <v>14</v>
      </c>
      <c r="G38" s="98" t="s">
        <v>14</v>
      </c>
      <c r="H38" s="99"/>
      <c r="I38" s="55" t="s">
        <v>14</v>
      </c>
      <c r="J38" s="55" t="s">
        <v>14</v>
      </c>
      <c r="K38" s="70" t="s">
        <v>91</v>
      </c>
      <c r="L38" s="19" t="s">
        <v>92</v>
      </c>
      <c r="M38" s="54"/>
    </row>
    <row r="39" spans="1:13" ht="18.75">
      <c r="A39" s="51"/>
      <c r="B39" s="34">
        <v>3</v>
      </c>
      <c r="C39" s="38"/>
      <c r="D39" s="68" t="s">
        <v>70</v>
      </c>
      <c r="E39" s="92" t="s">
        <v>93</v>
      </c>
      <c r="F39" s="92"/>
      <c r="G39" s="92"/>
      <c r="H39" s="92"/>
      <c r="I39" s="92"/>
      <c r="J39" s="92"/>
      <c r="K39" s="92"/>
      <c r="L39" s="69"/>
      <c r="M39" s="54"/>
    </row>
    <row r="40" spans="1:13" ht="18.75">
      <c r="A40" s="51"/>
      <c r="C40" s="93"/>
      <c r="D40" s="84" t="s">
        <v>27</v>
      </c>
      <c r="E40" s="97" t="str">
        <f>IF('[1]Перечень тарифов'!E21="","наименование отсутствует","" &amp; '[1]Перечень тарифов'!E21 &amp; "")</f>
        <v>Тариф на питьевую воду (питьевое водоснабжение)</v>
      </c>
      <c r="F40" s="88" t="str">
        <f>IF('[1]Перечень тарифов'!J21="","наименование отсутствует","" &amp; '[1]Перечень тарифов'!J21 &amp; "")</f>
        <v>наименование отсутствует</v>
      </c>
      <c r="G40" s="55"/>
      <c r="H40" s="60" t="s">
        <v>80</v>
      </c>
      <c r="I40" s="61" t="s">
        <v>81</v>
      </c>
      <c r="J40" s="71">
        <v>6163.3</v>
      </c>
      <c r="K40" s="55" t="s">
        <v>14</v>
      </c>
      <c r="L40" s="89" t="s">
        <v>94</v>
      </c>
      <c r="M40" s="54"/>
    </row>
    <row r="41" spans="1:13" ht="18.75">
      <c r="A41" s="51"/>
      <c r="C41" s="93"/>
      <c r="D41" s="84"/>
      <c r="E41" s="97"/>
      <c r="F41" s="88"/>
      <c r="G41" s="62" t="s">
        <v>84</v>
      </c>
      <c r="H41" s="61" t="s">
        <v>85</v>
      </c>
      <c r="I41" s="61" t="s">
        <v>86</v>
      </c>
      <c r="J41" s="71">
        <v>6279.46</v>
      </c>
      <c r="K41" s="55" t="s">
        <v>14</v>
      </c>
      <c r="L41" s="90"/>
      <c r="M41" s="54"/>
    </row>
    <row r="42" spans="1:13" ht="18.75">
      <c r="A42" s="51"/>
      <c r="C42" s="93"/>
      <c r="D42" s="84"/>
      <c r="E42" s="97"/>
      <c r="F42" s="88"/>
      <c r="G42" s="62" t="s">
        <v>84</v>
      </c>
      <c r="H42" s="61" t="s">
        <v>87</v>
      </c>
      <c r="I42" s="61" t="s">
        <v>88</v>
      </c>
      <c r="J42" s="71">
        <v>6391.75</v>
      </c>
      <c r="K42" s="55" t="s">
        <v>14</v>
      </c>
      <c r="L42" s="90"/>
      <c r="M42" s="54"/>
    </row>
    <row r="43" spans="1:13" ht="18.75">
      <c r="A43" s="51"/>
      <c r="C43" s="93"/>
      <c r="D43" s="84"/>
      <c r="E43" s="97"/>
      <c r="F43" s="88"/>
      <c r="G43" s="63"/>
      <c r="H43" s="64" t="s">
        <v>89</v>
      </c>
      <c r="I43" s="72"/>
      <c r="J43" s="72"/>
      <c r="K43" s="66"/>
      <c r="L43" s="90"/>
      <c r="M43" s="54"/>
    </row>
    <row r="44" spans="1:13" ht="18.75">
      <c r="A44" s="51"/>
      <c r="C44" s="38"/>
      <c r="D44" s="84" t="s">
        <v>37</v>
      </c>
      <c r="E44" s="85" t="str">
        <f>IF('[1]Перечень тарифов'!E25="","наименование отсутствует","" &amp; '[1]Перечень тарифов'!E25 &amp; "")</f>
        <v>Тариф на техническую воду</v>
      </c>
      <c r="F44" s="88" t="str">
        <f>IF('[1]Перечень тарифов'!J25="","наименование отсутствует","" &amp; '[1]Перечень тарифов'!J25 &amp; "")</f>
        <v>на территории города Сургута</v>
      </c>
      <c r="G44" s="55"/>
      <c r="H44" s="60" t="s">
        <v>80</v>
      </c>
      <c r="I44" s="61" t="s">
        <v>81</v>
      </c>
      <c r="J44" s="71">
        <v>1890.73</v>
      </c>
      <c r="K44" s="55" t="s">
        <v>14</v>
      </c>
      <c r="L44" s="90"/>
      <c r="M44" s="54"/>
    </row>
    <row r="45" spans="1:13" ht="18.75">
      <c r="A45" s="51"/>
      <c r="C45" s="38"/>
      <c r="D45" s="84"/>
      <c r="E45" s="86"/>
      <c r="F45" s="88"/>
      <c r="G45" s="62" t="s">
        <v>84</v>
      </c>
      <c r="H45" s="61" t="s">
        <v>85</v>
      </c>
      <c r="I45" s="61" t="s">
        <v>86</v>
      </c>
      <c r="J45" s="71">
        <v>1944.77</v>
      </c>
      <c r="K45" s="55" t="s">
        <v>14</v>
      </c>
      <c r="L45" s="90"/>
      <c r="M45" s="54"/>
    </row>
    <row r="46" spans="1:13" ht="18.75">
      <c r="A46" s="51"/>
      <c r="C46" s="38"/>
      <c r="D46" s="84"/>
      <c r="E46" s="86"/>
      <c r="F46" s="88"/>
      <c r="G46" s="62" t="s">
        <v>84</v>
      </c>
      <c r="H46" s="61" t="s">
        <v>87</v>
      </c>
      <c r="I46" s="61" t="s">
        <v>88</v>
      </c>
      <c r="J46" s="71">
        <v>1997.2</v>
      </c>
      <c r="K46" s="55" t="s">
        <v>14</v>
      </c>
      <c r="L46" s="90"/>
      <c r="M46" s="54"/>
    </row>
    <row r="47" spans="1:13" ht="18.75">
      <c r="A47" s="51"/>
      <c r="C47" s="38"/>
      <c r="D47" s="84"/>
      <c r="E47" s="87"/>
      <c r="F47" s="88"/>
      <c r="G47" s="67"/>
      <c r="H47" s="64" t="s">
        <v>89</v>
      </c>
      <c r="I47" s="65"/>
      <c r="J47" s="65"/>
      <c r="K47" s="66"/>
      <c r="L47" s="90"/>
      <c r="M47" s="54"/>
    </row>
    <row r="48" spans="1:13" ht="18.75">
      <c r="A48" s="51"/>
      <c r="C48" s="38"/>
      <c r="D48" s="84" t="s">
        <v>43</v>
      </c>
      <c r="E48" s="85" t="str">
        <f>IF('[1]Перечень тарифов'!E25="","наименование отсутствует","" &amp; '[1]Перечень тарифов'!E25 &amp; "")</f>
        <v>Тариф на техническую воду</v>
      </c>
      <c r="F48" s="88" t="str">
        <f>IF('[1]Перечень тарифов'!J28="","наименование отсутствует","" &amp; '[1]Перечень тарифов'!J28 &amp; "")</f>
        <v>на территории п.Лесной</v>
      </c>
      <c r="G48" s="55"/>
      <c r="H48" s="60" t="s">
        <v>80</v>
      </c>
      <c r="I48" s="61" t="s">
        <v>81</v>
      </c>
      <c r="J48" s="71">
        <v>806.31</v>
      </c>
      <c r="K48" s="55" t="s">
        <v>14</v>
      </c>
      <c r="L48" s="90"/>
      <c r="M48" s="54"/>
    </row>
    <row r="49" spans="1:13" ht="18.75">
      <c r="A49" s="51"/>
      <c r="C49" s="38"/>
      <c r="D49" s="84"/>
      <c r="E49" s="86"/>
      <c r="F49" s="88"/>
      <c r="G49" s="62" t="s">
        <v>84</v>
      </c>
      <c r="H49" s="61" t="s">
        <v>85</v>
      </c>
      <c r="I49" s="61" t="s">
        <v>86</v>
      </c>
      <c r="J49" s="71">
        <v>851.41</v>
      </c>
      <c r="K49" s="55" t="s">
        <v>14</v>
      </c>
      <c r="L49" s="90"/>
      <c r="M49" s="54"/>
    </row>
    <row r="50" spans="1:13" ht="18.75">
      <c r="A50" s="51"/>
      <c r="C50" s="38"/>
      <c r="D50" s="84"/>
      <c r="E50" s="86"/>
      <c r="F50" s="88"/>
      <c r="G50" s="62" t="s">
        <v>84</v>
      </c>
      <c r="H50" s="61" t="s">
        <v>87</v>
      </c>
      <c r="I50" s="61" t="s">
        <v>88</v>
      </c>
      <c r="J50" s="71">
        <v>852.73</v>
      </c>
      <c r="K50" s="55" t="s">
        <v>14</v>
      </c>
      <c r="L50" s="90"/>
      <c r="M50" s="54"/>
    </row>
    <row r="51" spans="1:13" ht="18.75">
      <c r="A51" s="51"/>
      <c r="C51" s="38"/>
      <c r="D51" s="84"/>
      <c r="E51" s="87"/>
      <c r="F51" s="88"/>
      <c r="G51" s="67"/>
      <c r="H51" s="64" t="s">
        <v>89</v>
      </c>
      <c r="I51" s="65"/>
      <c r="J51" s="65"/>
      <c r="K51" s="66"/>
      <c r="L51" s="90"/>
      <c r="M51" s="54"/>
    </row>
    <row r="52" spans="1:13" ht="18.75">
      <c r="A52" s="51"/>
      <c r="C52" s="38"/>
      <c r="D52" s="84" t="s">
        <v>50</v>
      </c>
      <c r="E52" s="85" t="str">
        <f>IF('[1]Перечень тарифов'!E32="","наименование отсутствует","" &amp; '[1]Перечень тарифов'!E32 &amp; "")</f>
        <v>Тариф на транспортировку воды</v>
      </c>
      <c r="F52" s="88" t="str">
        <f>IF('[1]Перечень тарифов'!J32="","наименование отсутствует","" &amp; '[1]Перечень тарифов'!J32 &amp; "")</f>
        <v>на территории города Сургута</v>
      </c>
      <c r="G52" s="55"/>
      <c r="H52" s="60" t="s">
        <v>80</v>
      </c>
      <c r="I52" s="61" t="s">
        <v>81</v>
      </c>
      <c r="J52" s="71">
        <v>116923.29</v>
      </c>
      <c r="K52" s="55" t="s">
        <v>14</v>
      </c>
      <c r="L52" s="90"/>
      <c r="M52" s="54"/>
    </row>
    <row r="53" spans="1:13" ht="18.75">
      <c r="A53" s="51"/>
      <c r="C53" s="38"/>
      <c r="D53" s="84"/>
      <c r="E53" s="86"/>
      <c r="F53" s="88"/>
      <c r="G53" s="62" t="s">
        <v>84</v>
      </c>
      <c r="H53" s="61" t="s">
        <v>85</v>
      </c>
      <c r="I53" s="61" t="s">
        <v>86</v>
      </c>
      <c r="J53" s="71">
        <v>119607.4</v>
      </c>
      <c r="K53" s="55" t="s">
        <v>14</v>
      </c>
      <c r="L53" s="90"/>
      <c r="M53" s="54"/>
    </row>
    <row r="54" spans="1:13" ht="18.75">
      <c r="A54" s="51"/>
      <c r="C54" s="38"/>
      <c r="D54" s="84"/>
      <c r="E54" s="86"/>
      <c r="F54" s="88"/>
      <c r="G54" s="62" t="s">
        <v>84</v>
      </c>
      <c r="H54" s="61" t="s">
        <v>87</v>
      </c>
      <c r="I54" s="61" t="s">
        <v>88</v>
      </c>
      <c r="J54" s="71">
        <v>122107.4</v>
      </c>
      <c r="K54" s="55" t="s">
        <v>14</v>
      </c>
      <c r="L54" s="90"/>
      <c r="M54" s="54"/>
    </row>
    <row r="55" spans="1:13" ht="18.75">
      <c r="A55" s="51"/>
      <c r="C55" s="38"/>
      <c r="D55" s="84"/>
      <c r="E55" s="87"/>
      <c r="F55" s="88"/>
      <c r="G55" s="67"/>
      <c r="H55" s="64" t="s">
        <v>89</v>
      </c>
      <c r="I55" s="65"/>
      <c r="J55" s="65"/>
      <c r="K55" s="66"/>
      <c r="L55" s="90"/>
      <c r="M55" s="54"/>
    </row>
    <row r="56" spans="1:13" ht="18.75">
      <c r="A56" s="51"/>
      <c r="C56" s="38"/>
      <c r="D56" s="84" t="s">
        <v>56</v>
      </c>
      <c r="E56" s="85" t="str">
        <f>IF('[1]Перечень тарифов'!E32="","наименование отсутствует","" &amp; '[1]Перечень тарифов'!E32 &amp; "")</f>
        <v>Тариф на транспортировку воды</v>
      </c>
      <c r="F56" s="88" t="str">
        <f>IF('[1]Перечень тарифов'!J35="","наименование отсутствует","" &amp; '[1]Перечень тарифов'!J35 &amp; "")</f>
        <v>на территории п.Юность, п.Медвежий угол, п.Снежный, ул.Крылова</v>
      </c>
      <c r="G56" s="55"/>
      <c r="H56" s="60" t="s">
        <v>80</v>
      </c>
      <c r="I56" s="61" t="s">
        <v>81</v>
      </c>
      <c r="J56" s="71">
        <v>4763.2299999999996</v>
      </c>
      <c r="K56" s="55" t="s">
        <v>14</v>
      </c>
      <c r="L56" s="90"/>
      <c r="M56" s="54"/>
    </row>
    <row r="57" spans="1:13" ht="18.75">
      <c r="A57" s="51"/>
      <c r="C57" s="38"/>
      <c r="D57" s="84"/>
      <c r="E57" s="86"/>
      <c r="F57" s="88"/>
      <c r="G57" s="62" t="s">
        <v>84</v>
      </c>
      <c r="H57" s="61" t="s">
        <v>85</v>
      </c>
      <c r="I57" s="61" t="s">
        <v>86</v>
      </c>
      <c r="J57" s="71">
        <v>6005.55</v>
      </c>
      <c r="K57" s="55" t="s">
        <v>14</v>
      </c>
      <c r="L57" s="90"/>
      <c r="M57" s="54"/>
    </row>
    <row r="58" spans="1:13" ht="18.75">
      <c r="A58" s="51"/>
      <c r="C58" s="38"/>
      <c r="D58" s="84"/>
      <c r="E58" s="86"/>
      <c r="F58" s="88"/>
      <c r="G58" s="62" t="s">
        <v>84</v>
      </c>
      <c r="H58" s="61" t="s">
        <v>87</v>
      </c>
      <c r="I58" s="61" t="s">
        <v>88</v>
      </c>
      <c r="J58" s="71">
        <v>5017.05</v>
      </c>
      <c r="K58" s="55" t="s">
        <v>14</v>
      </c>
      <c r="L58" s="90"/>
      <c r="M58" s="54"/>
    </row>
    <row r="59" spans="1:13" ht="18.75">
      <c r="A59" s="51"/>
      <c r="C59" s="38"/>
      <c r="D59" s="84"/>
      <c r="E59" s="87"/>
      <c r="F59" s="88"/>
      <c r="G59" s="67"/>
      <c r="H59" s="64" t="s">
        <v>89</v>
      </c>
      <c r="I59" s="65"/>
      <c r="J59" s="65"/>
      <c r="K59" s="66"/>
      <c r="L59" s="91"/>
      <c r="M59" s="54"/>
    </row>
    <row r="60" spans="1:13" ht="18.75">
      <c r="A60" s="51"/>
      <c r="C60" s="38"/>
      <c r="D60" s="68" t="s">
        <v>71</v>
      </c>
      <c r="E60" s="92" t="s">
        <v>95</v>
      </c>
      <c r="F60" s="92"/>
      <c r="G60" s="92"/>
      <c r="H60" s="92"/>
      <c r="I60" s="92"/>
      <c r="J60" s="92"/>
      <c r="K60" s="92"/>
      <c r="L60" s="69"/>
      <c r="M60" s="54"/>
    </row>
    <row r="61" spans="1:13" ht="18.75">
      <c r="A61" s="51"/>
      <c r="C61" s="93"/>
      <c r="D61" s="94" t="s">
        <v>96</v>
      </c>
      <c r="E61" s="97" t="str">
        <f>IF('[1]Перечень тарифов'!E21="","наименование отсутствует","" &amp; '[1]Перечень тарифов'!E21 &amp; "")</f>
        <v>Тариф на питьевую воду (питьевое водоснабжение)</v>
      </c>
      <c r="F61" s="88" t="str">
        <f>IF('[1]Перечень тарифов'!J21="","наименование отсутствует","" &amp; '[1]Перечень тарифов'!J21 &amp; "")</f>
        <v>наименование отсутствует</v>
      </c>
      <c r="G61" s="55"/>
      <c r="H61" s="60" t="s">
        <v>80</v>
      </c>
      <c r="I61" s="61" t="s">
        <v>81</v>
      </c>
      <c r="J61" s="71">
        <v>11.58</v>
      </c>
      <c r="K61" s="55" t="s">
        <v>14</v>
      </c>
      <c r="L61" s="89" t="s">
        <v>97</v>
      </c>
      <c r="M61" s="54"/>
    </row>
    <row r="62" spans="1:13" ht="18.75">
      <c r="A62" s="51"/>
      <c r="C62" s="93"/>
      <c r="D62" s="95"/>
      <c r="E62" s="97"/>
      <c r="F62" s="88"/>
      <c r="G62" s="62" t="s">
        <v>84</v>
      </c>
      <c r="H62" s="61" t="s">
        <v>85</v>
      </c>
      <c r="I62" s="61" t="s">
        <v>86</v>
      </c>
      <c r="J62" s="71">
        <f>J61</f>
        <v>11.58</v>
      </c>
      <c r="K62" s="55" t="s">
        <v>14</v>
      </c>
      <c r="L62" s="90"/>
      <c r="M62" s="54"/>
    </row>
    <row r="63" spans="1:13" ht="18.75">
      <c r="A63" s="51"/>
      <c r="C63" s="93"/>
      <c r="D63" s="95"/>
      <c r="E63" s="97"/>
      <c r="F63" s="88"/>
      <c r="G63" s="62" t="s">
        <v>84</v>
      </c>
      <c r="H63" s="61" t="s">
        <v>87</v>
      </c>
      <c r="I63" s="61" t="s">
        <v>88</v>
      </c>
      <c r="J63" s="71">
        <f>J62</f>
        <v>11.58</v>
      </c>
      <c r="K63" s="55" t="s">
        <v>14</v>
      </c>
      <c r="L63" s="90"/>
      <c r="M63" s="54"/>
    </row>
    <row r="64" spans="1:13" ht="18.75">
      <c r="A64" s="51"/>
      <c r="C64" s="93"/>
      <c r="D64" s="96"/>
      <c r="E64" s="97"/>
      <c r="F64" s="88"/>
      <c r="G64" s="63"/>
      <c r="H64" s="64" t="s">
        <v>89</v>
      </c>
      <c r="I64" s="72"/>
      <c r="J64" s="72"/>
      <c r="K64" s="66"/>
      <c r="L64" s="90"/>
      <c r="M64" s="54"/>
    </row>
    <row r="65" spans="1:13" ht="18.75">
      <c r="A65" s="51"/>
      <c r="C65" s="38"/>
      <c r="D65" s="84" t="s">
        <v>98</v>
      </c>
      <c r="E65" s="85" t="str">
        <f>IF('[1]Перечень тарифов'!E25="","наименование отсутствует","" &amp; '[1]Перечень тарифов'!E25 &amp; "")</f>
        <v>Тариф на техническую воду</v>
      </c>
      <c r="F65" s="88" t="str">
        <f>IF('[1]Перечень тарифов'!J25="","наименование отсутствует","" &amp; '[1]Перечень тарифов'!J25 &amp; "")</f>
        <v>на территории города Сургута</v>
      </c>
      <c r="G65" s="55"/>
      <c r="H65" s="60" t="s">
        <v>80</v>
      </c>
      <c r="I65" s="61" t="s">
        <v>81</v>
      </c>
      <c r="J65" s="71">
        <v>9.1999999999999993</v>
      </c>
      <c r="K65" s="55" t="s">
        <v>14</v>
      </c>
      <c r="L65" s="90"/>
      <c r="M65" s="54"/>
    </row>
    <row r="66" spans="1:13" ht="18.75">
      <c r="A66" s="51"/>
      <c r="C66" s="38"/>
      <c r="D66" s="84"/>
      <c r="E66" s="86"/>
      <c r="F66" s="88"/>
      <c r="G66" s="62" t="s">
        <v>84</v>
      </c>
      <c r="H66" s="61" t="s">
        <v>85</v>
      </c>
      <c r="I66" s="61" t="s">
        <v>86</v>
      </c>
      <c r="J66" s="71">
        <v>9.1999999999999993</v>
      </c>
      <c r="K66" s="55" t="s">
        <v>14</v>
      </c>
      <c r="L66" s="90"/>
      <c r="M66" s="54"/>
    </row>
    <row r="67" spans="1:13" ht="18.75">
      <c r="A67" s="51"/>
      <c r="C67" s="38"/>
      <c r="D67" s="84"/>
      <c r="E67" s="86"/>
      <c r="F67" s="88"/>
      <c r="G67" s="62" t="s">
        <v>84</v>
      </c>
      <c r="H67" s="61" t="s">
        <v>87</v>
      </c>
      <c r="I67" s="61" t="s">
        <v>88</v>
      </c>
      <c r="J67" s="71">
        <v>9.1999999999999993</v>
      </c>
      <c r="K67" s="55" t="s">
        <v>14</v>
      </c>
      <c r="L67" s="90"/>
      <c r="M67" s="54"/>
    </row>
    <row r="68" spans="1:13" ht="18.75">
      <c r="A68" s="51"/>
      <c r="C68" s="38"/>
      <c r="D68" s="84"/>
      <c r="E68" s="87"/>
      <c r="F68" s="88"/>
      <c r="G68" s="67"/>
      <c r="H68" s="64" t="s">
        <v>89</v>
      </c>
      <c r="I68" s="65"/>
      <c r="J68" s="65"/>
      <c r="K68" s="66"/>
      <c r="L68" s="90"/>
      <c r="M68" s="54"/>
    </row>
    <row r="69" spans="1:13" ht="18.75">
      <c r="A69" s="51"/>
      <c r="C69" s="38"/>
      <c r="D69" s="84" t="s">
        <v>99</v>
      </c>
      <c r="E69" s="85" t="str">
        <f>IF('[1]Перечень тарифов'!E25="","наименование отсутствует","" &amp; '[1]Перечень тарифов'!E25 &amp; "")</f>
        <v>Тариф на техническую воду</v>
      </c>
      <c r="F69" s="88" t="str">
        <f>IF('[1]Перечень тарифов'!J28="","наименование отсутствует","" &amp; '[1]Перечень тарифов'!J28 &amp; "")</f>
        <v>на территории п.Лесной</v>
      </c>
      <c r="G69" s="55"/>
      <c r="H69" s="60" t="s">
        <v>80</v>
      </c>
      <c r="I69" s="61" t="s">
        <v>81</v>
      </c>
      <c r="J69" s="71">
        <v>1.5640000000000001</v>
      </c>
      <c r="K69" s="55" t="s">
        <v>14</v>
      </c>
      <c r="L69" s="90"/>
      <c r="M69" s="54"/>
    </row>
    <row r="70" spans="1:13" ht="18.75">
      <c r="A70" s="51"/>
      <c r="C70" s="38"/>
      <c r="D70" s="84"/>
      <c r="E70" s="86"/>
      <c r="F70" s="88"/>
      <c r="G70" s="62" t="s">
        <v>84</v>
      </c>
      <c r="H70" s="61" t="s">
        <v>85</v>
      </c>
      <c r="I70" s="61" t="s">
        <v>86</v>
      </c>
      <c r="J70" s="71">
        <v>1.5640000000000001</v>
      </c>
      <c r="K70" s="55" t="s">
        <v>14</v>
      </c>
      <c r="L70" s="90"/>
      <c r="M70" s="54"/>
    </row>
    <row r="71" spans="1:13" ht="18.75">
      <c r="A71" s="51"/>
      <c r="C71" s="38"/>
      <c r="D71" s="84"/>
      <c r="E71" s="86"/>
      <c r="F71" s="88"/>
      <c r="G71" s="62" t="s">
        <v>84</v>
      </c>
      <c r="H71" s="61" t="s">
        <v>87</v>
      </c>
      <c r="I71" s="61" t="s">
        <v>88</v>
      </c>
      <c r="J71" s="71">
        <v>1.5640000000000001</v>
      </c>
      <c r="K71" s="55" t="s">
        <v>14</v>
      </c>
      <c r="L71" s="90"/>
      <c r="M71" s="54"/>
    </row>
    <row r="72" spans="1:13" ht="18.75">
      <c r="A72" s="51"/>
      <c r="C72" s="38"/>
      <c r="D72" s="84"/>
      <c r="E72" s="87"/>
      <c r="F72" s="88"/>
      <c r="G72" s="67"/>
      <c r="H72" s="64" t="s">
        <v>89</v>
      </c>
      <c r="I72" s="65"/>
      <c r="J72" s="65"/>
      <c r="K72" s="66"/>
      <c r="L72" s="90"/>
      <c r="M72" s="54"/>
    </row>
    <row r="73" spans="1:13" ht="18.75">
      <c r="A73" s="51"/>
      <c r="C73" s="38"/>
      <c r="D73" s="84" t="s">
        <v>100</v>
      </c>
      <c r="E73" s="85" t="str">
        <f>IF('[1]Перечень тарифов'!E32="","наименование отсутствует","" &amp; '[1]Перечень тарифов'!E32 &amp; "")</f>
        <v>Тариф на транспортировку воды</v>
      </c>
      <c r="F73" s="88" t="str">
        <f>IF('[1]Перечень тарифов'!J32="","наименование отсутствует","" &amp; '[1]Перечень тарифов'!J32 &amp; "")</f>
        <v>на территории города Сургута</v>
      </c>
      <c r="G73" s="55"/>
      <c r="H73" s="60" t="s">
        <v>80</v>
      </c>
      <c r="I73" s="61" t="s">
        <v>81</v>
      </c>
      <c r="J73" s="71">
        <v>10403.547</v>
      </c>
      <c r="K73" s="55" t="s">
        <v>14</v>
      </c>
      <c r="L73" s="90"/>
      <c r="M73" s="54"/>
    </row>
    <row r="74" spans="1:13" ht="18.75">
      <c r="A74" s="51"/>
      <c r="C74" s="38"/>
      <c r="D74" s="84"/>
      <c r="E74" s="86"/>
      <c r="F74" s="88"/>
      <c r="G74" s="62" t="s">
        <v>84</v>
      </c>
      <c r="H74" s="61" t="s">
        <v>85</v>
      </c>
      <c r="I74" s="61" t="s">
        <v>86</v>
      </c>
      <c r="J74" s="71">
        <f>J73</f>
        <v>10403.547</v>
      </c>
      <c r="K74" s="55" t="s">
        <v>14</v>
      </c>
      <c r="L74" s="90"/>
      <c r="M74" s="54"/>
    </row>
    <row r="75" spans="1:13" ht="18.75">
      <c r="A75" s="51"/>
      <c r="C75" s="38"/>
      <c r="D75" s="84"/>
      <c r="E75" s="86"/>
      <c r="F75" s="88"/>
      <c r="G75" s="62" t="s">
        <v>84</v>
      </c>
      <c r="H75" s="61" t="s">
        <v>87</v>
      </c>
      <c r="I75" s="61" t="s">
        <v>88</v>
      </c>
      <c r="J75" s="71">
        <f>J74</f>
        <v>10403.547</v>
      </c>
      <c r="K75" s="55" t="s">
        <v>14</v>
      </c>
      <c r="L75" s="90"/>
      <c r="M75" s="54"/>
    </row>
    <row r="76" spans="1:13" ht="18.75">
      <c r="A76" s="51"/>
      <c r="C76" s="38"/>
      <c r="D76" s="84"/>
      <c r="E76" s="87"/>
      <c r="F76" s="88"/>
      <c r="G76" s="67"/>
      <c r="H76" s="64" t="s">
        <v>89</v>
      </c>
      <c r="I76" s="65"/>
      <c r="J76" s="65"/>
      <c r="K76" s="66"/>
      <c r="L76" s="90"/>
      <c r="M76" s="54"/>
    </row>
    <row r="77" spans="1:13" ht="18.75">
      <c r="A77" s="51"/>
      <c r="C77" s="38"/>
      <c r="D77" s="84" t="s">
        <v>101</v>
      </c>
      <c r="E77" s="85" t="str">
        <f>IF('[1]Перечень тарифов'!E32="","наименование отсутствует","" &amp; '[1]Перечень тарифов'!E32 &amp; "")</f>
        <v>Тариф на транспортировку воды</v>
      </c>
      <c r="F77" s="88" t="str">
        <f>IF('[1]Перечень тарифов'!J35="","наименование отсутствует","" &amp; '[1]Перечень тарифов'!J35 &amp; "")</f>
        <v>на территории п.Юность, п.Медвежий угол, п.Снежный, ул.Крылова</v>
      </c>
      <c r="G77" s="55"/>
      <c r="H77" s="60" t="s">
        <v>80</v>
      </c>
      <c r="I77" s="61" t="s">
        <v>81</v>
      </c>
      <c r="J77" s="71">
        <v>78.62</v>
      </c>
      <c r="K77" s="55" t="s">
        <v>14</v>
      </c>
      <c r="L77" s="90"/>
      <c r="M77" s="54"/>
    </row>
    <row r="78" spans="1:13" ht="18.75">
      <c r="A78" s="51"/>
      <c r="C78" s="38"/>
      <c r="D78" s="84"/>
      <c r="E78" s="86"/>
      <c r="F78" s="88"/>
      <c r="G78" s="62" t="s">
        <v>84</v>
      </c>
      <c r="H78" s="61" t="s">
        <v>85</v>
      </c>
      <c r="I78" s="61" t="s">
        <v>86</v>
      </c>
      <c r="J78" s="71">
        <f>J77</f>
        <v>78.62</v>
      </c>
      <c r="K78" s="55" t="s">
        <v>14</v>
      </c>
      <c r="L78" s="90"/>
      <c r="M78" s="54"/>
    </row>
    <row r="79" spans="1:13" ht="18.75">
      <c r="A79" s="51"/>
      <c r="C79" s="38"/>
      <c r="D79" s="84"/>
      <c r="E79" s="86"/>
      <c r="F79" s="88"/>
      <c r="G79" s="62" t="s">
        <v>84</v>
      </c>
      <c r="H79" s="61" t="s">
        <v>87</v>
      </c>
      <c r="I79" s="61" t="s">
        <v>88</v>
      </c>
      <c r="J79" s="71">
        <f>J78</f>
        <v>78.62</v>
      </c>
      <c r="K79" s="55" t="s">
        <v>14</v>
      </c>
      <c r="L79" s="90"/>
      <c r="M79" s="54"/>
    </row>
    <row r="80" spans="1:13" ht="18.75">
      <c r="A80" s="51"/>
      <c r="C80" s="38"/>
      <c r="D80" s="84"/>
      <c r="E80" s="87"/>
      <c r="F80" s="88"/>
      <c r="G80" s="67"/>
      <c r="H80" s="64" t="s">
        <v>89</v>
      </c>
      <c r="I80" s="65"/>
      <c r="J80" s="65"/>
      <c r="K80" s="66"/>
      <c r="L80" s="91"/>
      <c r="M80" s="54"/>
    </row>
    <row r="81" spans="1:15" ht="18.75">
      <c r="A81" s="51"/>
      <c r="C81" s="38"/>
      <c r="D81" s="68" t="s">
        <v>72</v>
      </c>
      <c r="E81" s="92" t="s">
        <v>102</v>
      </c>
      <c r="F81" s="92"/>
      <c r="G81" s="92"/>
      <c r="H81" s="92"/>
      <c r="I81" s="92"/>
      <c r="J81" s="92"/>
      <c r="K81" s="92"/>
      <c r="L81" s="69"/>
      <c r="M81" s="54"/>
    </row>
    <row r="82" spans="1:15" ht="18.75">
      <c r="A82" s="51"/>
      <c r="C82" s="93"/>
      <c r="D82" s="94" t="s">
        <v>103</v>
      </c>
      <c r="E82" s="97" t="str">
        <f>IF('[1]Перечень тарифов'!E21="","наименование отсутствует","" &amp; '[1]Перечень тарифов'!E21 &amp; "")</f>
        <v>Тариф на питьевую воду (питьевое водоснабжение)</v>
      </c>
      <c r="F82" s="88" t="str">
        <f>IF('[1]Перечень тарифов'!J21="","наименование отсутствует","" &amp; '[1]Перечень тарифов'!J21 &amp; "")</f>
        <v>наименование отсутствует</v>
      </c>
      <c r="G82" s="55"/>
      <c r="H82" s="60" t="s">
        <v>80</v>
      </c>
      <c r="I82" s="61" t="s">
        <v>81</v>
      </c>
      <c r="J82" s="71">
        <v>0</v>
      </c>
      <c r="K82" s="55" t="s">
        <v>14</v>
      </c>
      <c r="L82" s="89" t="s">
        <v>104</v>
      </c>
      <c r="M82" s="54"/>
      <c r="O82" s="35" t="s">
        <v>105</v>
      </c>
    </row>
    <row r="83" spans="1:15" ht="18.75">
      <c r="A83" s="51"/>
      <c r="C83" s="93"/>
      <c r="D83" s="95"/>
      <c r="E83" s="97"/>
      <c r="F83" s="88"/>
      <c r="G83" s="62" t="s">
        <v>84</v>
      </c>
      <c r="H83" s="61" t="s">
        <v>85</v>
      </c>
      <c r="I83" s="61" t="s">
        <v>86</v>
      </c>
      <c r="J83" s="71">
        <v>0</v>
      </c>
      <c r="K83" s="55" t="s">
        <v>14</v>
      </c>
      <c r="L83" s="90"/>
      <c r="M83" s="54"/>
    </row>
    <row r="84" spans="1:15" ht="18.75">
      <c r="A84" s="51"/>
      <c r="C84" s="93"/>
      <c r="D84" s="95"/>
      <c r="E84" s="97"/>
      <c r="F84" s="88"/>
      <c r="G84" s="62" t="s">
        <v>84</v>
      </c>
      <c r="H84" s="61" t="s">
        <v>87</v>
      </c>
      <c r="I84" s="61" t="s">
        <v>88</v>
      </c>
      <c r="J84" s="71">
        <v>0</v>
      </c>
      <c r="K84" s="55" t="s">
        <v>14</v>
      </c>
      <c r="L84" s="90"/>
      <c r="M84" s="54"/>
    </row>
    <row r="85" spans="1:15" ht="18.75">
      <c r="A85" s="51"/>
      <c r="C85" s="93"/>
      <c r="D85" s="96"/>
      <c r="E85" s="97"/>
      <c r="F85" s="88"/>
      <c r="G85" s="63"/>
      <c r="H85" s="64" t="s">
        <v>89</v>
      </c>
      <c r="I85" s="72"/>
      <c r="J85" s="72"/>
      <c r="K85" s="66"/>
      <c r="L85" s="90"/>
      <c r="M85" s="54"/>
    </row>
    <row r="86" spans="1:15" ht="18.75">
      <c r="A86" s="51"/>
      <c r="C86" s="38"/>
      <c r="D86" s="84" t="s">
        <v>106</v>
      </c>
      <c r="E86" s="85" t="str">
        <f>IF('[1]Перечень тарифов'!E25="","наименование отсутствует","" &amp; '[1]Перечень тарифов'!E25 &amp; "")</f>
        <v>Тариф на техническую воду</v>
      </c>
      <c r="F86" s="88" t="str">
        <f>IF('[1]Перечень тарифов'!J25="","наименование отсутствует","" &amp; '[1]Перечень тарифов'!J25 &amp; "")</f>
        <v>на территории города Сургута</v>
      </c>
      <c r="G86" s="55"/>
      <c r="H86" s="60" t="s">
        <v>80</v>
      </c>
      <c r="I86" s="61" t="s">
        <v>81</v>
      </c>
      <c r="J86" s="71">
        <v>0</v>
      </c>
      <c r="K86" s="55" t="s">
        <v>14</v>
      </c>
      <c r="L86" s="90"/>
      <c r="M86" s="54"/>
    </row>
    <row r="87" spans="1:15" ht="18.75">
      <c r="A87" s="51"/>
      <c r="C87" s="38"/>
      <c r="D87" s="84"/>
      <c r="E87" s="86"/>
      <c r="F87" s="88"/>
      <c r="G87" s="62" t="s">
        <v>84</v>
      </c>
      <c r="H87" s="61" t="s">
        <v>85</v>
      </c>
      <c r="I87" s="61" t="s">
        <v>86</v>
      </c>
      <c r="J87" s="71">
        <v>0</v>
      </c>
      <c r="K87" s="55" t="s">
        <v>14</v>
      </c>
      <c r="L87" s="90"/>
      <c r="M87" s="54"/>
    </row>
    <row r="88" spans="1:15" ht="18.75">
      <c r="A88" s="51"/>
      <c r="C88" s="38"/>
      <c r="D88" s="84"/>
      <c r="E88" s="86"/>
      <c r="F88" s="88"/>
      <c r="G88" s="62" t="s">
        <v>84</v>
      </c>
      <c r="H88" s="61" t="s">
        <v>87</v>
      </c>
      <c r="I88" s="61" t="s">
        <v>88</v>
      </c>
      <c r="J88" s="71">
        <v>0</v>
      </c>
      <c r="K88" s="55" t="s">
        <v>14</v>
      </c>
      <c r="L88" s="90"/>
      <c r="M88" s="54"/>
    </row>
    <row r="89" spans="1:15" ht="18.75">
      <c r="A89" s="51"/>
      <c r="C89" s="38"/>
      <c r="D89" s="84"/>
      <c r="E89" s="87"/>
      <c r="F89" s="88"/>
      <c r="G89" s="67"/>
      <c r="H89" s="64" t="s">
        <v>89</v>
      </c>
      <c r="I89" s="65"/>
      <c r="J89" s="65"/>
      <c r="K89" s="66"/>
      <c r="L89" s="90"/>
      <c r="M89" s="54"/>
    </row>
    <row r="90" spans="1:15" ht="18.75">
      <c r="A90" s="51"/>
      <c r="C90" s="38"/>
      <c r="D90" s="84" t="s">
        <v>107</v>
      </c>
      <c r="E90" s="85" t="str">
        <f>IF('[1]Перечень тарифов'!E25="","наименование отсутствует","" &amp; '[1]Перечень тарифов'!E25 &amp; "")</f>
        <v>Тариф на техническую воду</v>
      </c>
      <c r="F90" s="88" t="str">
        <f>IF('[1]Перечень тарифов'!J28="","наименование отсутствует","" &amp; '[1]Перечень тарифов'!J28 &amp; "")</f>
        <v>на территории п.Лесной</v>
      </c>
      <c r="G90" s="55"/>
      <c r="H90" s="60" t="s">
        <v>80</v>
      </c>
      <c r="I90" s="61" t="s">
        <v>81</v>
      </c>
      <c r="J90" s="71">
        <v>0</v>
      </c>
      <c r="K90" s="55" t="s">
        <v>14</v>
      </c>
      <c r="L90" s="90"/>
      <c r="M90" s="54"/>
    </row>
    <row r="91" spans="1:15" ht="18.75">
      <c r="A91" s="51"/>
      <c r="C91" s="38"/>
      <c r="D91" s="84"/>
      <c r="E91" s="86"/>
      <c r="F91" s="88"/>
      <c r="G91" s="62" t="s">
        <v>84</v>
      </c>
      <c r="H91" s="61" t="s">
        <v>85</v>
      </c>
      <c r="I91" s="61" t="s">
        <v>86</v>
      </c>
      <c r="J91" s="71">
        <v>0</v>
      </c>
      <c r="K91" s="55" t="s">
        <v>14</v>
      </c>
      <c r="L91" s="90"/>
      <c r="M91" s="54"/>
    </row>
    <row r="92" spans="1:15" ht="18.75">
      <c r="A92" s="51"/>
      <c r="C92" s="38"/>
      <c r="D92" s="84"/>
      <c r="E92" s="86"/>
      <c r="F92" s="88"/>
      <c r="G92" s="62" t="s">
        <v>84</v>
      </c>
      <c r="H92" s="61" t="s">
        <v>87</v>
      </c>
      <c r="I92" s="61" t="s">
        <v>88</v>
      </c>
      <c r="J92" s="71">
        <v>0</v>
      </c>
      <c r="K92" s="55" t="s">
        <v>14</v>
      </c>
      <c r="L92" s="90"/>
      <c r="M92" s="54"/>
    </row>
    <row r="93" spans="1:15" ht="18.75">
      <c r="A93" s="51"/>
      <c r="C93" s="38"/>
      <c r="D93" s="84"/>
      <c r="E93" s="87"/>
      <c r="F93" s="88"/>
      <c r="G93" s="67"/>
      <c r="H93" s="64" t="s">
        <v>89</v>
      </c>
      <c r="I93" s="65"/>
      <c r="J93" s="65"/>
      <c r="K93" s="66"/>
      <c r="L93" s="90"/>
      <c r="M93" s="54"/>
    </row>
    <row r="94" spans="1:15" ht="18.75">
      <c r="A94" s="51"/>
      <c r="C94" s="38"/>
      <c r="D94" s="84" t="s">
        <v>108</v>
      </c>
      <c r="E94" s="85" t="str">
        <f>IF('[1]Перечень тарифов'!E32="","наименование отсутствует","" &amp; '[1]Перечень тарифов'!E32 &amp; "")</f>
        <v>Тариф на транспортировку воды</v>
      </c>
      <c r="F94" s="88" t="str">
        <f>IF('[1]Перечень тарифов'!J32="","наименование отсутствует","" &amp; '[1]Перечень тарифов'!J32 &amp; "")</f>
        <v>на территории города Сургута</v>
      </c>
      <c r="G94" s="55"/>
      <c r="H94" s="60" t="s">
        <v>80</v>
      </c>
      <c r="I94" s="61" t="s">
        <v>81</v>
      </c>
      <c r="J94" s="71">
        <v>0</v>
      </c>
      <c r="K94" s="55" t="s">
        <v>14</v>
      </c>
      <c r="L94" s="90"/>
      <c r="M94" s="54"/>
    </row>
    <row r="95" spans="1:15" ht="18.75">
      <c r="A95" s="51"/>
      <c r="C95" s="38"/>
      <c r="D95" s="84"/>
      <c r="E95" s="86"/>
      <c r="F95" s="88"/>
      <c r="G95" s="62" t="s">
        <v>84</v>
      </c>
      <c r="H95" s="61" t="s">
        <v>85</v>
      </c>
      <c r="I95" s="61" t="s">
        <v>86</v>
      </c>
      <c r="J95" s="71">
        <v>0</v>
      </c>
      <c r="K95" s="55" t="s">
        <v>14</v>
      </c>
      <c r="L95" s="90"/>
      <c r="M95" s="54"/>
    </row>
    <row r="96" spans="1:15" ht="18.75">
      <c r="A96" s="51"/>
      <c r="C96" s="38"/>
      <c r="D96" s="84"/>
      <c r="E96" s="86"/>
      <c r="F96" s="88"/>
      <c r="G96" s="62" t="s">
        <v>84</v>
      </c>
      <c r="H96" s="61" t="s">
        <v>87</v>
      </c>
      <c r="I96" s="61" t="s">
        <v>88</v>
      </c>
      <c r="J96" s="71">
        <v>0</v>
      </c>
      <c r="K96" s="55" t="s">
        <v>14</v>
      </c>
      <c r="L96" s="90"/>
      <c r="M96" s="54"/>
    </row>
    <row r="97" spans="1:13" ht="18.75">
      <c r="A97" s="51"/>
      <c r="C97" s="38"/>
      <c r="D97" s="84"/>
      <c r="E97" s="87"/>
      <c r="F97" s="88"/>
      <c r="G97" s="67"/>
      <c r="H97" s="64" t="s">
        <v>89</v>
      </c>
      <c r="I97" s="65"/>
      <c r="J97" s="65"/>
      <c r="K97" s="66"/>
      <c r="L97" s="90"/>
      <c r="M97" s="54"/>
    </row>
    <row r="98" spans="1:13" ht="18.75">
      <c r="A98" s="51"/>
      <c r="C98" s="38"/>
      <c r="D98" s="84" t="s">
        <v>109</v>
      </c>
      <c r="E98" s="85" t="str">
        <f>IF('[1]Перечень тарифов'!E32="","наименование отсутствует","" &amp; '[1]Перечень тарифов'!E32 &amp; "")</f>
        <v>Тариф на транспортировку воды</v>
      </c>
      <c r="F98" s="88" t="str">
        <f>IF('[1]Перечень тарифов'!J35="","наименование отсутствует","" &amp; '[1]Перечень тарифов'!J35 &amp; "")</f>
        <v>на территории п.Юность, п.Медвежий угол, п.Снежный, ул.Крылова</v>
      </c>
      <c r="G98" s="55"/>
      <c r="H98" s="60" t="s">
        <v>80</v>
      </c>
      <c r="I98" s="61" t="s">
        <v>81</v>
      </c>
      <c r="J98" s="71">
        <v>0</v>
      </c>
      <c r="K98" s="55" t="s">
        <v>14</v>
      </c>
      <c r="L98" s="90"/>
      <c r="M98" s="54"/>
    </row>
    <row r="99" spans="1:13" ht="18.75">
      <c r="A99" s="51"/>
      <c r="C99" s="38"/>
      <c r="D99" s="84"/>
      <c r="E99" s="86"/>
      <c r="F99" s="88"/>
      <c r="G99" s="62" t="s">
        <v>84</v>
      </c>
      <c r="H99" s="61" t="s">
        <v>85</v>
      </c>
      <c r="I99" s="61" t="s">
        <v>86</v>
      </c>
      <c r="J99" s="71">
        <v>0</v>
      </c>
      <c r="K99" s="55" t="s">
        <v>14</v>
      </c>
      <c r="L99" s="90"/>
      <c r="M99" s="54"/>
    </row>
    <row r="100" spans="1:13" ht="18.75">
      <c r="A100" s="51"/>
      <c r="C100" s="38"/>
      <c r="D100" s="84"/>
      <c r="E100" s="86"/>
      <c r="F100" s="88"/>
      <c r="G100" s="62" t="s">
        <v>84</v>
      </c>
      <c r="H100" s="61" t="s">
        <v>87</v>
      </c>
      <c r="I100" s="61" t="s">
        <v>88</v>
      </c>
      <c r="J100" s="71">
        <v>0</v>
      </c>
      <c r="K100" s="55" t="s">
        <v>14</v>
      </c>
      <c r="L100" s="90"/>
      <c r="M100" s="54"/>
    </row>
    <row r="101" spans="1:13" ht="18.75">
      <c r="A101" s="51"/>
      <c r="C101" s="38"/>
      <c r="D101" s="84"/>
      <c r="E101" s="87"/>
      <c r="F101" s="88"/>
      <c r="G101" s="67"/>
      <c r="H101" s="64" t="s">
        <v>89</v>
      </c>
      <c r="I101" s="65"/>
      <c r="J101" s="65"/>
      <c r="K101" s="66"/>
      <c r="L101" s="91"/>
      <c r="M101" s="54"/>
    </row>
    <row r="102" spans="1:13" ht="18.75">
      <c r="A102" s="51"/>
      <c r="B102" s="34">
        <v>3</v>
      </c>
      <c r="C102" s="38"/>
      <c r="D102" s="68" t="s">
        <v>73</v>
      </c>
      <c r="E102" s="92" t="s">
        <v>110</v>
      </c>
      <c r="F102" s="92"/>
      <c r="G102" s="92"/>
      <c r="H102" s="92"/>
      <c r="I102" s="92"/>
      <c r="J102" s="92"/>
      <c r="K102" s="92"/>
      <c r="L102" s="69"/>
      <c r="M102" s="54"/>
    </row>
    <row r="103" spans="1:13" ht="18.75">
      <c r="A103" s="51"/>
      <c r="C103" s="93"/>
      <c r="D103" s="94" t="s">
        <v>111</v>
      </c>
      <c r="E103" s="97" t="str">
        <f>IF('[1]Перечень тарифов'!E21="","наименование отсутствует","" &amp; '[1]Перечень тарифов'!E21 &amp; "")</f>
        <v>Тариф на питьевую воду (питьевое водоснабжение)</v>
      </c>
      <c r="F103" s="88" t="str">
        <f>IF('[1]Перечень тарифов'!J21="","наименование отсутствует","" &amp; '[1]Перечень тарифов'!J21 &amp; "")</f>
        <v>наименование отсутствует</v>
      </c>
      <c r="G103" s="55"/>
      <c r="H103" s="60" t="s">
        <v>80</v>
      </c>
      <c r="I103" s="61" t="s">
        <v>81</v>
      </c>
      <c r="J103" s="71">
        <v>0</v>
      </c>
      <c r="K103" s="55" t="s">
        <v>14</v>
      </c>
      <c r="L103" s="89" t="s">
        <v>112</v>
      </c>
      <c r="M103" s="54"/>
    </row>
    <row r="104" spans="1:13" ht="18.75">
      <c r="A104" s="51"/>
      <c r="C104" s="93"/>
      <c r="D104" s="95"/>
      <c r="E104" s="97"/>
      <c r="F104" s="88"/>
      <c r="G104" s="62" t="s">
        <v>84</v>
      </c>
      <c r="H104" s="61" t="s">
        <v>85</v>
      </c>
      <c r="I104" s="61" t="s">
        <v>86</v>
      </c>
      <c r="J104" s="71">
        <v>0</v>
      </c>
      <c r="K104" s="55" t="s">
        <v>14</v>
      </c>
      <c r="L104" s="90"/>
      <c r="M104" s="54"/>
    </row>
    <row r="105" spans="1:13" ht="18.75">
      <c r="A105" s="51"/>
      <c r="C105" s="93"/>
      <c r="D105" s="95"/>
      <c r="E105" s="97"/>
      <c r="F105" s="88"/>
      <c r="G105" s="62" t="s">
        <v>84</v>
      </c>
      <c r="H105" s="61" t="s">
        <v>87</v>
      </c>
      <c r="I105" s="61" t="s">
        <v>88</v>
      </c>
      <c r="J105" s="71">
        <v>0</v>
      </c>
      <c r="K105" s="55" t="s">
        <v>14</v>
      </c>
      <c r="L105" s="90"/>
      <c r="M105" s="54"/>
    </row>
    <row r="106" spans="1:13" ht="18.75">
      <c r="A106" s="51"/>
      <c r="C106" s="93"/>
      <c r="D106" s="96"/>
      <c r="E106" s="97"/>
      <c r="F106" s="88"/>
      <c r="G106" s="63"/>
      <c r="H106" s="64" t="s">
        <v>89</v>
      </c>
      <c r="I106" s="72"/>
      <c r="J106" s="72"/>
      <c r="K106" s="66"/>
      <c r="L106" s="90"/>
      <c r="M106" s="54"/>
    </row>
    <row r="107" spans="1:13" ht="18.75">
      <c r="A107" s="51"/>
      <c r="C107" s="38"/>
      <c r="D107" s="84" t="s">
        <v>113</v>
      </c>
      <c r="E107" s="85" t="str">
        <f>IF('[1]Перечень тарифов'!E25="","наименование отсутствует","" &amp; '[1]Перечень тарифов'!E25 &amp; "")</f>
        <v>Тариф на техническую воду</v>
      </c>
      <c r="F107" s="88" t="str">
        <f>IF('[1]Перечень тарифов'!J25="","наименование отсутствует","" &amp; '[1]Перечень тарифов'!J25 &amp; "")</f>
        <v>на территории города Сургута</v>
      </c>
      <c r="G107" s="55"/>
      <c r="H107" s="60" t="s">
        <v>80</v>
      </c>
      <c r="I107" s="61" t="s">
        <v>81</v>
      </c>
      <c r="J107" s="71">
        <v>0</v>
      </c>
      <c r="K107" s="55" t="s">
        <v>14</v>
      </c>
      <c r="L107" s="90"/>
      <c r="M107" s="54"/>
    </row>
    <row r="108" spans="1:13" ht="18.75">
      <c r="A108" s="51"/>
      <c r="C108" s="38"/>
      <c r="D108" s="84"/>
      <c r="E108" s="86"/>
      <c r="F108" s="88"/>
      <c r="G108" s="62" t="s">
        <v>84</v>
      </c>
      <c r="H108" s="61" t="s">
        <v>85</v>
      </c>
      <c r="I108" s="61" t="s">
        <v>86</v>
      </c>
      <c r="J108" s="71">
        <v>0</v>
      </c>
      <c r="K108" s="55" t="s">
        <v>14</v>
      </c>
      <c r="L108" s="90"/>
      <c r="M108" s="54"/>
    </row>
    <row r="109" spans="1:13" ht="18.75">
      <c r="A109" s="51"/>
      <c r="C109" s="38"/>
      <c r="D109" s="84"/>
      <c r="E109" s="86"/>
      <c r="F109" s="88"/>
      <c r="G109" s="62" t="s">
        <v>84</v>
      </c>
      <c r="H109" s="61" t="s">
        <v>87</v>
      </c>
      <c r="I109" s="61" t="s">
        <v>88</v>
      </c>
      <c r="J109" s="71">
        <v>0</v>
      </c>
      <c r="K109" s="55" t="s">
        <v>14</v>
      </c>
      <c r="L109" s="90"/>
      <c r="M109" s="54"/>
    </row>
    <row r="110" spans="1:13" ht="18.75">
      <c r="A110" s="51"/>
      <c r="C110" s="38"/>
      <c r="D110" s="84"/>
      <c r="E110" s="87"/>
      <c r="F110" s="88"/>
      <c r="G110" s="67"/>
      <c r="H110" s="64" t="s">
        <v>89</v>
      </c>
      <c r="I110" s="65"/>
      <c r="J110" s="65"/>
      <c r="K110" s="66"/>
      <c r="L110" s="90"/>
      <c r="M110" s="54"/>
    </row>
    <row r="111" spans="1:13" ht="18.75">
      <c r="A111" s="51"/>
      <c r="C111" s="38"/>
      <c r="D111" s="84" t="s">
        <v>114</v>
      </c>
      <c r="E111" s="85" t="str">
        <f>IF('[1]Перечень тарифов'!E25="","наименование отсутствует","" &amp; '[1]Перечень тарифов'!E25 &amp; "")</f>
        <v>Тариф на техническую воду</v>
      </c>
      <c r="F111" s="88" t="str">
        <f>IF('[1]Перечень тарифов'!J28="","наименование отсутствует","" &amp; '[1]Перечень тарифов'!J28 &amp; "")</f>
        <v>на территории п.Лесной</v>
      </c>
      <c r="G111" s="55"/>
      <c r="H111" s="60" t="s">
        <v>80</v>
      </c>
      <c r="I111" s="61" t="s">
        <v>81</v>
      </c>
      <c r="J111" s="71">
        <v>0</v>
      </c>
      <c r="K111" s="55" t="s">
        <v>14</v>
      </c>
      <c r="L111" s="90"/>
      <c r="M111" s="54"/>
    </row>
    <row r="112" spans="1:13" ht="18.75">
      <c r="A112" s="51"/>
      <c r="C112" s="38"/>
      <c r="D112" s="84"/>
      <c r="E112" s="86"/>
      <c r="F112" s="88"/>
      <c r="G112" s="62" t="s">
        <v>84</v>
      </c>
      <c r="H112" s="61" t="s">
        <v>85</v>
      </c>
      <c r="I112" s="61" t="s">
        <v>86</v>
      </c>
      <c r="J112" s="71">
        <v>0</v>
      </c>
      <c r="K112" s="55" t="s">
        <v>14</v>
      </c>
      <c r="L112" s="90"/>
      <c r="M112" s="54"/>
    </row>
    <row r="113" spans="1:15" ht="18.75">
      <c r="A113" s="51"/>
      <c r="C113" s="38"/>
      <c r="D113" s="84"/>
      <c r="E113" s="86"/>
      <c r="F113" s="88"/>
      <c r="G113" s="62" t="s">
        <v>84</v>
      </c>
      <c r="H113" s="61" t="s">
        <v>87</v>
      </c>
      <c r="I113" s="61" t="s">
        <v>88</v>
      </c>
      <c r="J113" s="71">
        <v>0</v>
      </c>
      <c r="K113" s="55" t="s">
        <v>14</v>
      </c>
      <c r="L113" s="90"/>
      <c r="M113" s="54"/>
    </row>
    <row r="114" spans="1:15" ht="18.75">
      <c r="A114" s="51"/>
      <c r="C114" s="38"/>
      <c r="D114" s="84"/>
      <c r="E114" s="87"/>
      <c r="F114" s="88"/>
      <c r="G114" s="67"/>
      <c r="H114" s="64" t="s">
        <v>89</v>
      </c>
      <c r="I114" s="65"/>
      <c r="J114" s="65"/>
      <c r="K114" s="66"/>
      <c r="L114" s="90"/>
      <c r="M114" s="54"/>
    </row>
    <row r="115" spans="1:15" ht="18.75">
      <c r="A115" s="51"/>
      <c r="C115" s="38"/>
      <c r="D115" s="84" t="s">
        <v>115</v>
      </c>
      <c r="E115" s="85" t="str">
        <f>IF('[1]Перечень тарифов'!E32="","наименование отсутствует","" &amp; '[1]Перечень тарифов'!E32 &amp; "")</f>
        <v>Тариф на транспортировку воды</v>
      </c>
      <c r="F115" s="88" t="str">
        <f>IF('[1]Перечень тарифов'!J32="","наименование отсутствует","" &amp; '[1]Перечень тарифов'!J32 &amp; "")</f>
        <v>на территории города Сургута</v>
      </c>
      <c r="G115" s="55"/>
      <c r="H115" s="60" t="s">
        <v>80</v>
      </c>
      <c r="I115" s="61" t="s">
        <v>81</v>
      </c>
      <c r="J115" s="71">
        <v>0</v>
      </c>
      <c r="K115" s="55" t="s">
        <v>14</v>
      </c>
      <c r="L115" s="90"/>
      <c r="M115" s="54"/>
    </row>
    <row r="116" spans="1:15" ht="18.75">
      <c r="A116" s="51"/>
      <c r="C116" s="38"/>
      <c r="D116" s="84"/>
      <c r="E116" s="86"/>
      <c r="F116" s="88"/>
      <c r="G116" s="62" t="s">
        <v>84</v>
      </c>
      <c r="H116" s="61" t="s">
        <v>85</v>
      </c>
      <c r="I116" s="61" t="s">
        <v>86</v>
      </c>
      <c r="J116" s="71">
        <v>0</v>
      </c>
      <c r="K116" s="55" t="s">
        <v>14</v>
      </c>
      <c r="L116" s="90"/>
      <c r="M116" s="54"/>
    </row>
    <row r="117" spans="1:15" ht="18.75">
      <c r="A117" s="51"/>
      <c r="C117" s="38"/>
      <c r="D117" s="84"/>
      <c r="E117" s="86"/>
      <c r="F117" s="88"/>
      <c r="G117" s="62" t="s">
        <v>84</v>
      </c>
      <c r="H117" s="61" t="s">
        <v>87</v>
      </c>
      <c r="I117" s="61" t="s">
        <v>88</v>
      </c>
      <c r="J117" s="71">
        <v>0</v>
      </c>
      <c r="K117" s="55" t="s">
        <v>14</v>
      </c>
      <c r="L117" s="90"/>
      <c r="M117" s="54"/>
    </row>
    <row r="118" spans="1:15" ht="18.75">
      <c r="A118" s="51"/>
      <c r="C118" s="38"/>
      <c r="D118" s="84"/>
      <c r="E118" s="87"/>
      <c r="F118" s="88"/>
      <c r="G118" s="67"/>
      <c r="H118" s="64" t="s">
        <v>89</v>
      </c>
      <c r="I118" s="65"/>
      <c r="J118" s="65"/>
      <c r="K118" s="66"/>
      <c r="L118" s="90"/>
      <c r="M118" s="54"/>
    </row>
    <row r="119" spans="1:15" ht="18.75">
      <c r="A119" s="51"/>
      <c r="C119" s="38"/>
      <c r="D119" s="84" t="s">
        <v>116</v>
      </c>
      <c r="E119" s="85" t="str">
        <f>IF('[1]Перечень тарифов'!E32="","наименование отсутствует","" &amp; '[1]Перечень тарифов'!E32 &amp; "")</f>
        <v>Тариф на транспортировку воды</v>
      </c>
      <c r="F119" s="88" t="str">
        <f>IF('[1]Перечень тарифов'!J35="","наименование отсутствует","" &amp; '[1]Перечень тарифов'!J35 &amp; "")</f>
        <v>на территории п.Юность, п.Медвежий угол, п.Снежный, ул.Крылова</v>
      </c>
      <c r="G119" s="55"/>
      <c r="H119" s="60" t="s">
        <v>80</v>
      </c>
      <c r="I119" s="61" t="s">
        <v>81</v>
      </c>
      <c r="J119" s="71">
        <v>0</v>
      </c>
      <c r="K119" s="55" t="s">
        <v>14</v>
      </c>
      <c r="L119" s="90"/>
      <c r="M119" s="54"/>
    </row>
    <row r="120" spans="1:15" ht="18.75">
      <c r="A120" s="51"/>
      <c r="C120" s="38"/>
      <c r="D120" s="84"/>
      <c r="E120" s="86"/>
      <c r="F120" s="88"/>
      <c r="G120" s="62" t="s">
        <v>84</v>
      </c>
      <c r="H120" s="61" t="s">
        <v>85</v>
      </c>
      <c r="I120" s="61" t="s">
        <v>86</v>
      </c>
      <c r="J120" s="71">
        <v>0</v>
      </c>
      <c r="K120" s="55" t="s">
        <v>14</v>
      </c>
      <c r="L120" s="90"/>
      <c r="M120" s="54"/>
    </row>
    <row r="121" spans="1:15" ht="18.75">
      <c r="A121" s="51"/>
      <c r="C121" s="38"/>
      <c r="D121" s="84"/>
      <c r="E121" s="86"/>
      <c r="F121" s="88"/>
      <c r="G121" s="62" t="s">
        <v>84</v>
      </c>
      <c r="H121" s="61" t="s">
        <v>87</v>
      </c>
      <c r="I121" s="61" t="s">
        <v>88</v>
      </c>
      <c r="J121" s="71">
        <v>0</v>
      </c>
      <c r="K121" s="55" t="s">
        <v>14</v>
      </c>
      <c r="L121" s="90"/>
      <c r="M121" s="54"/>
    </row>
    <row r="122" spans="1:15" ht="18.75">
      <c r="A122" s="51"/>
      <c r="C122" s="38"/>
      <c r="D122" s="84"/>
      <c r="E122" s="87"/>
      <c r="F122" s="88"/>
      <c r="G122" s="67"/>
      <c r="H122" s="64" t="s">
        <v>89</v>
      </c>
      <c r="I122" s="65"/>
      <c r="J122" s="65"/>
      <c r="K122" s="66"/>
      <c r="L122" s="91"/>
      <c r="M122" s="54"/>
    </row>
    <row r="123" spans="1:15" s="73" customFormat="1" ht="11.25">
      <c r="A123" s="51"/>
      <c r="D123" s="74"/>
      <c r="E123" s="74"/>
      <c r="F123" s="74"/>
      <c r="G123" s="74"/>
      <c r="H123" s="74"/>
      <c r="I123" s="74"/>
      <c r="J123" s="74"/>
      <c r="K123" s="74"/>
      <c r="L123" s="74"/>
      <c r="N123" s="75"/>
      <c r="O123" s="75"/>
    </row>
    <row r="124" spans="1:15">
      <c r="D124" s="76">
        <v>1</v>
      </c>
      <c r="E124" s="77" t="s">
        <v>117</v>
      </c>
      <c r="F124" s="77"/>
      <c r="G124" s="77"/>
      <c r="H124" s="77"/>
      <c r="I124" s="77"/>
      <c r="J124" s="77"/>
      <c r="K124" s="77"/>
      <c r="L124" s="77"/>
    </row>
  </sheetData>
  <mergeCells count="108">
    <mergeCell ref="L10:L12"/>
    <mergeCell ref="D11:D12"/>
    <mergeCell ref="E11:E12"/>
    <mergeCell ref="F11:F12"/>
    <mergeCell ref="G11:I11"/>
    <mergeCell ref="J11:J12"/>
    <mergeCell ref="K11:K12"/>
    <mergeCell ref="G12:H12"/>
    <mergeCell ref="G13:H13"/>
    <mergeCell ref="E14:K14"/>
    <mergeCell ref="G15:H15"/>
    <mergeCell ref="E16:K16"/>
    <mergeCell ref="D5:K5"/>
    <mergeCell ref="F7:K7"/>
    <mergeCell ref="F8:K8"/>
    <mergeCell ref="D10:K10"/>
    <mergeCell ref="C17:C20"/>
    <mergeCell ref="D17:D20"/>
    <mergeCell ref="E17:E20"/>
    <mergeCell ref="F17:F20"/>
    <mergeCell ref="L17:L36"/>
    <mergeCell ref="D21:D24"/>
    <mergeCell ref="E21:E24"/>
    <mergeCell ref="F21:F24"/>
    <mergeCell ref="D25:D28"/>
    <mergeCell ref="E25:E28"/>
    <mergeCell ref="E37:K37"/>
    <mergeCell ref="G38:H38"/>
    <mergeCell ref="E39:K39"/>
    <mergeCell ref="C40:C43"/>
    <mergeCell ref="D40:D43"/>
    <mergeCell ref="E40:E43"/>
    <mergeCell ref="F40:F43"/>
    <mergeCell ref="F25:F28"/>
    <mergeCell ref="D29:D32"/>
    <mergeCell ref="E29:E32"/>
    <mergeCell ref="F29:F32"/>
    <mergeCell ref="D33:D36"/>
    <mergeCell ref="E33:E36"/>
    <mergeCell ref="F33:F36"/>
    <mergeCell ref="D56:D59"/>
    <mergeCell ref="E56:E59"/>
    <mergeCell ref="F56:F59"/>
    <mergeCell ref="E60:K60"/>
    <mergeCell ref="C61:C64"/>
    <mergeCell ref="D61:D64"/>
    <mergeCell ref="E61:E64"/>
    <mergeCell ref="F61:F64"/>
    <mergeCell ref="L40:L59"/>
    <mergeCell ref="D44:D47"/>
    <mergeCell ref="E44:E47"/>
    <mergeCell ref="F44:F47"/>
    <mergeCell ref="D48:D51"/>
    <mergeCell ref="E48:E51"/>
    <mergeCell ref="F48:F51"/>
    <mergeCell ref="D52:D55"/>
    <mergeCell ref="E52:E55"/>
    <mergeCell ref="F52:F55"/>
    <mergeCell ref="D77:D80"/>
    <mergeCell ref="E77:E80"/>
    <mergeCell ref="F77:F80"/>
    <mergeCell ref="E81:K81"/>
    <mergeCell ref="C82:C85"/>
    <mergeCell ref="D82:D85"/>
    <mergeCell ref="E82:E85"/>
    <mergeCell ref="F82:F85"/>
    <mergeCell ref="L61:L80"/>
    <mergeCell ref="D65:D68"/>
    <mergeCell ref="E65:E68"/>
    <mergeCell ref="F65:F68"/>
    <mergeCell ref="D69:D72"/>
    <mergeCell ref="E69:E72"/>
    <mergeCell ref="F69:F72"/>
    <mergeCell ref="D73:D76"/>
    <mergeCell ref="E73:E76"/>
    <mergeCell ref="F73:F76"/>
    <mergeCell ref="D98:D101"/>
    <mergeCell ref="E98:E101"/>
    <mergeCell ref="F98:F101"/>
    <mergeCell ref="E102:K102"/>
    <mergeCell ref="C103:C106"/>
    <mergeCell ref="D103:D106"/>
    <mergeCell ref="E103:E106"/>
    <mergeCell ref="F103:F106"/>
    <mergeCell ref="L82:L101"/>
    <mergeCell ref="D86:D89"/>
    <mergeCell ref="E86:E89"/>
    <mergeCell ref="F86:F89"/>
    <mergeCell ref="D90:D93"/>
    <mergeCell ref="E90:E93"/>
    <mergeCell ref="F90:F93"/>
    <mergeCell ref="D94:D97"/>
    <mergeCell ref="E94:E97"/>
    <mergeCell ref="F94:F97"/>
    <mergeCell ref="D119:D122"/>
    <mergeCell ref="E119:E122"/>
    <mergeCell ref="F119:F122"/>
    <mergeCell ref="E124:L124"/>
    <mergeCell ref="L103:L122"/>
    <mergeCell ref="D107:D110"/>
    <mergeCell ref="E107:E110"/>
    <mergeCell ref="F107:F110"/>
    <mergeCell ref="D111:D114"/>
    <mergeCell ref="E111:E114"/>
    <mergeCell ref="F111:F114"/>
    <mergeCell ref="D115:D118"/>
    <mergeCell ref="E115:E118"/>
    <mergeCell ref="F115:F118"/>
  </mergeCells>
  <dataValidations count="6"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J15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J17:J19 J29:J31 J25:J27 J21:J23 J33:J35">
      <formula1>kind_of_control_method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38 K15">
      <formula1>900</formula1>
    </dataValidation>
    <dataValidation type="decimal" allowBlank="1" showErrorMessage="1" errorTitle="Ошибка" error="Допускается ввод только действительных чисел!" sqref="J98:J100 J115:J117 J111:J113 J107:J109 J103:J105 J77:J79 J82:J84 J86:J88 J90:J92 J94:J96 J73:J75 J69:J71 J65:J67 J61:J63 J56:J58 J52:J54 J40:J42 J44:J46 J48:J50 J119:J121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115:I117 H111:I113 H107:I109 H103:I105 H98:I100 H77:I79 H82:I84 H86:I88 H90:I92 H94:I96 H73:I75 H69:I71 H65:I67 H61:I63 H56:I58 H33:I35 H40:I42 H44:I46 H48:I50 H52:I54 H17:I19 H29:I31 H25:I27 H21:I23 H119:I121"/>
    <dataValidation type="textLength" operator="lessThanOrEqual" allowBlank="1" showInputMessage="1" showErrorMessage="1" errorTitle="Ошибка" error="Допускается ввод не более 900 символов!" sqref="L82 L61 L40 L16:L17 L103">
      <formula1>900</formula1>
    </dataValidation>
  </dataValidations>
  <hyperlinks>
    <hyperlink ref="K38" location="'Форма 2.14.1'!$K$38" tooltip="Кликните по гиперссылке, чтобы перейти по гиперссылке или отредактировать её" display="https://portal.eias.ru/Portal/DownloadPage.aspx?type=12&amp;guid=90937499-fe08-4543-b3dd-49bfe27136fc"/>
  </hyperlink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43"/>
  <sheetViews>
    <sheetView topLeftCell="I16" workbookViewId="0">
      <selection activeCell="L32" sqref="L32"/>
    </sheetView>
  </sheetViews>
  <sheetFormatPr defaultColWidth="10.5703125" defaultRowHeight="14.25"/>
  <cols>
    <col min="1" max="6" width="10.5703125" style="4" hidden="1" customWidth="1"/>
    <col min="7" max="8" width="9.140625" style="33" hidden="1" customWidth="1"/>
    <col min="9" max="9" width="3.7109375" style="33" customWidth="1"/>
    <col min="10" max="11" width="3.7109375" style="3" customWidth="1"/>
    <col min="12" max="12" width="12.7109375" style="4" customWidth="1"/>
    <col min="13" max="13" width="47.42578125" style="4" customWidth="1"/>
    <col min="14" max="14" width="1.7109375" style="4" hidden="1" customWidth="1"/>
    <col min="15" max="15" width="20.7109375" style="4" customWidth="1"/>
    <col min="16" max="17" width="23.7109375" style="4" hidden="1" customWidth="1"/>
    <col min="18" max="18" width="11.7109375" style="4" customWidth="1"/>
    <col min="19" max="19" width="3.7109375" style="4" customWidth="1"/>
    <col min="20" max="20" width="11.7109375" style="4" customWidth="1"/>
    <col min="21" max="21" width="8.5703125" style="4" customWidth="1"/>
    <col min="22" max="22" width="20.7109375" style="4" customWidth="1"/>
    <col min="23" max="24" width="23.7109375" style="4" hidden="1" customWidth="1"/>
    <col min="25" max="25" width="11.7109375" style="4" customWidth="1"/>
    <col min="26" max="26" width="3.7109375" style="4" customWidth="1"/>
    <col min="27" max="27" width="11.7109375" style="4" customWidth="1"/>
    <col min="28" max="28" width="8.5703125" style="4" customWidth="1"/>
    <col min="29" max="29" width="20.7109375" style="4" customWidth="1"/>
    <col min="30" max="31" width="23.7109375" style="4" hidden="1" customWidth="1"/>
    <col min="32" max="32" width="11.7109375" style="4" customWidth="1"/>
    <col min="33" max="33" width="3.7109375" style="4" customWidth="1"/>
    <col min="34" max="34" width="11.7109375" style="4" customWidth="1"/>
    <col min="35" max="35" width="8.5703125" style="4" customWidth="1"/>
    <col min="36" max="36" width="20.7109375" style="4" customWidth="1"/>
    <col min="37" max="38" width="23.7109375" style="4" hidden="1" customWidth="1"/>
    <col min="39" max="39" width="11.7109375" style="4" customWidth="1"/>
    <col min="40" max="40" width="3.7109375" style="4" customWidth="1"/>
    <col min="41" max="41" width="11.7109375" style="4" customWidth="1"/>
    <col min="42" max="42" width="8.5703125" style="4" customWidth="1"/>
    <col min="43" max="43" width="20.7109375" style="4" customWidth="1"/>
    <col min="44" max="45" width="23.7109375" style="4" hidden="1" customWidth="1"/>
    <col min="46" max="46" width="11.7109375" style="4" customWidth="1"/>
    <col min="47" max="47" width="3.7109375" style="4" customWidth="1"/>
    <col min="48" max="48" width="11.7109375" style="4" customWidth="1"/>
    <col min="49" max="49" width="8.5703125" style="4" customWidth="1"/>
    <col min="50" max="50" width="20.7109375" style="4" customWidth="1"/>
    <col min="51" max="52" width="23.7109375" style="4" hidden="1" customWidth="1"/>
    <col min="53" max="53" width="11.7109375" style="4" customWidth="1"/>
    <col min="54" max="54" width="3.7109375" style="4" customWidth="1"/>
    <col min="55" max="55" width="11.7109375" style="4" customWidth="1"/>
    <col min="56" max="56" width="8.5703125" style="4" hidden="1" customWidth="1"/>
    <col min="57" max="57" width="4.7109375" style="4" customWidth="1"/>
    <col min="58" max="58" width="115.7109375" style="4" customWidth="1"/>
    <col min="59" max="60" width="10.5703125" style="2"/>
    <col min="61" max="61" width="11.140625" style="2" customWidth="1"/>
    <col min="62" max="69" width="10.5703125" style="2"/>
    <col min="70" max="16384" width="10.5703125" style="4"/>
  </cols>
  <sheetData>
    <row r="1" spans="7:69" hidden="1"/>
    <row r="2" spans="7:69" hidden="1"/>
    <row r="3" spans="7:69" hidden="1"/>
    <row r="4" spans="7:69" ht="3" customHeight="1">
      <c r="J4" s="38"/>
      <c r="K4" s="38"/>
      <c r="L4" s="39"/>
      <c r="M4" s="39"/>
      <c r="N4" s="39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</row>
    <row r="5" spans="7:69" ht="24.95" customHeight="1">
      <c r="J5" s="38"/>
      <c r="K5" s="38"/>
      <c r="L5" s="79" t="s">
        <v>118</v>
      </c>
      <c r="M5" s="80"/>
      <c r="N5" s="80"/>
      <c r="O5" s="80"/>
      <c r="P5" s="80"/>
      <c r="Q5" s="80"/>
      <c r="R5" s="80"/>
      <c r="S5" s="80"/>
      <c r="T5" s="80"/>
      <c r="U5" s="81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5"/>
    </row>
    <row r="6" spans="7:69" s="27" customFormat="1" ht="3" customHeight="1">
      <c r="G6" s="120"/>
      <c r="H6" s="120"/>
      <c r="L6" s="28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1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</row>
    <row r="7" spans="7:69" s="26" customFormat="1" ht="5.25" hidden="1">
      <c r="L7" s="121"/>
      <c r="M7" s="122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4"/>
    </row>
    <row r="8" spans="7:69" s="27" customFormat="1" ht="30">
      <c r="G8" s="120"/>
      <c r="H8" s="120"/>
      <c r="L8" s="28"/>
      <c r="M8" s="45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125"/>
      <c r="O8" s="110" t="str">
        <f>IF(datePr_ch="",IF(datePr="","",datePr),datePr_ch)</f>
        <v>30.04.2020</v>
      </c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</row>
    <row r="9" spans="7:69" s="27" customFormat="1" ht="30">
      <c r="G9" s="120"/>
      <c r="H9" s="120"/>
      <c r="L9" s="28"/>
      <c r="M9" s="45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125"/>
      <c r="O9" s="110" t="str">
        <f>IF(numberPr_ch="",IF(numberPr="","",numberPr),numberPr_ch)</f>
        <v>4229</v>
      </c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</row>
    <row r="10" spans="7:69" s="26" customFormat="1" ht="5.25" hidden="1">
      <c r="L10" s="121"/>
      <c r="M10" s="122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4"/>
    </row>
    <row r="11" spans="7:69" s="7" customFormat="1" ht="3" hidden="1" customHeight="1">
      <c r="G11" s="127"/>
      <c r="H11" s="127"/>
      <c r="L11" s="128"/>
      <c r="M11" s="128"/>
      <c r="N11" s="129"/>
      <c r="O11" s="47"/>
      <c r="P11" s="47"/>
      <c r="Q11" s="47"/>
      <c r="R11" s="47"/>
      <c r="S11" s="47"/>
      <c r="T11" s="47"/>
      <c r="U11" s="130" t="s">
        <v>119</v>
      </c>
      <c r="V11" s="47"/>
      <c r="W11" s="47"/>
      <c r="X11" s="47"/>
      <c r="Y11" s="47"/>
      <c r="Z11" s="47"/>
      <c r="AA11" s="47"/>
      <c r="AB11" s="130" t="s">
        <v>119</v>
      </c>
      <c r="AC11" s="47"/>
      <c r="AD11" s="47"/>
      <c r="AE11" s="47"/>
      <c r="AF11" s="47"/>
      <c r="AG11" s="47"/>
      <c r="AH11" s="47"/>
      <c r="AI11" s="130" t="s">
        <v>119</v>
      </c>
      <c r="AJ11" s="47"/>
      <c r="AK11" s="47"/>
      <c r="AL11" s="47"/>
      <c r="AM11" s="47"/>
      <c r="AN11" s="47"/>
      <c r="AO11" s="47"/>
      <c r="AP11" s="130" t="s">
        <v>119</v>
      </c>
      <c r="AQ11" s="47"/>
      <c r="AR11" s="47"/>
      <c r="AS11" s="47"/>
      <c r="AT11" s="47"/>
      <c r="AU11" s="47"/>
      <c r="AV11" s="47"/>
      <c r="AW11" s="130" t="s">
        <v>119</v>
      </c>
      <c r="AX11" s="47"/>
      <c r="AY11" s="47"/>
      <c r="AZ11" s="47"/>
      <c r="BA11" s="47"/>
      <c r="BB11" s="47"/>
      <c r="BC11" s="47"/>
      <c r="BD11" s="130" t="s">
        <v>119</v>
      </c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</row>
    <row r="12" spans="7:69" s="7" customFormat="1" ht="15">
      <c r="G12" s="127"/>
      <c r="H12" s="127"/>
      <c r="L12" s="129"/>
      <c r="M12" s="129"/>
      <c r="N12" s="129"/>
      <c r="O12" s="131"/>
      <c r="P12" s="131"/>
      <c r="Q12" s="131"/>
      <c r="R12" s="131"/>
      <c r="S12" s="131"/>
      <c r="T12" s="131"/>
      <c r="U12" s="131"/>
      <c r="V12" s="131" t="s">
        <v>84</v>
      </c>
      <c r="W12" s="131"/>
      <c r="X12" s="131"/>
      <c r="Y12" s="131"/>
      <c r="Z12" s="131"/>
      <c r="AA12" s="131"/>
      <c r="AB12" s="131"/>
      <c r="AC12" s="131" t="s">
        <v>84</v>
      </c>
      <c r="AD12" s="131"/>
      <c r="AE12" s="131"/>
      <c r="AF12" s="131"/>
      <c r="AG12" s="131"/>
      <c r="AH12" s="131"/>
      <c r="AI12" s="131"/>
      <c r="AJ12" s="131" t="s">
        <v>84</v>
      </c>
      <c r="AK12" s="131"/>
      <c r="AL12" s="131"/>
      <c r="AM12" s="131"/>
      <c r="AN12" s="131"/>
      <c r="AO12" s="131"/>
      <c r="AP12" s="131"/>
      <c r="AQ12" s="131" t="s">
        <v>84</v>
      </c>
      <c r="AR12" s="131"/>
      <c r="AS12" s="131"/>
      <c r="AT12" s="131"/>
      <c r="AU12" s="131"/>
      <c r="AV12" s="131"/>
      <c r="AW12" s="131"/>
      <c r="AX12" s="131" t="s">
        <v>84</v>
      </c>
      <c r="AY12" s="131"/>
      <c r="AZ12" s="131"/>
      <c r="BA12" s="131"/>
      <c r="BB12" s="131"/>
      <c r="BC12" s="131"/>
      <c r="BD12" s="131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</row>
    <row r="13" spans="7:69" ht="15" customHeight="1">
      <c r="J13" s="38"/>
      <c r="K13" s="38"/>
      <c r="L13" s="82" t="s">
        <v>1</v>
      </c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 t="s">
        <v>2</v>
      </c>
    </row>
    <row r="14" spans="7:69" ht="15" customHeight="1">
      <c r="J14" s="38"/>
      <c r="K14" s="38"/>
      <c r="L14" s="82" t="s">
        <v>3</v>
      </c>
      <c r="M14" s="82" t="s">
        <v>120</v>
      </c>
      <c r="N14" s="82"/>
      <c r="O14" s="132" t="s">
        <v>121</v>
      </c>
      <c r="P14" s="132"/>
      <c r="Q14" s="132"/>
      <c r="R14" s="132"/>
      <c r="S14" s="132"/>
      <c r="T14" s="132"/>
      <c r="U14" s="82" t="s">
        <v>122</v>
      </c>
      <c r="V14" s="132" t="s">
        <v>121</v>
      </c>
      <c r="W14" s="132"/>
      <c r="X14" s="132"/>
      <c r="Y14" s="132"/>
      <c r="Z14" s="132"/>
      <c r="AA14" s="132"/>
      <c r="AB14" s="82" t="s">
        <v>122</v>
      </c>
      <c r="AC14" s="132" t="s">
        <v>121</v>
      </c>
      <c r="AD14" s="132"/>
      <c r="AE14" s="132"/>
      <c r="AF14" s="132"/>
      <c r="AG14" s="132"/>
      <c r="AH14" s="132"/>
      <c r="AI14" s="82" t="s">
        <v>122</v>
      </c>
      <c r="AJ14" s="132" t="s">
        <v>121</v>
      </c>
      <c r="AK14" s="132"/>
      <c r="AL14" s="132"/>
      <c r="AM14" s="132"/>
      <c r="AN14" s="132"/>
      <c r="AO14" s="132"/>
      <c r="AP14" s="82" t="s">
        <v>122</v>
      </c>
      <c r="AQ14" s="132" t="s">
        <v>121</v>
      </c>
      <c r="AR14" s="132"/>
      <c r="AS14" s="132"/>
      <c r="AT14" s="132"/>
      <c r="AU14" s="132"/>
      <c r="AV14" s="132"/>
      <c r="AW14" s="82" t="s">
        <v>122</v>
      </c>
      <c r="AX14" s="132" t="s">
        <v>121</v>
      </c>
      <c r="AY14" s="132"/>
      <c r="AZ14" s="132"/>
      <c r="BA14" s="132"/>
      <c r="BB14" s="132"/>
      <c r="BC14" s="132"/>
      <c r="BD14" s="82" t="s">
        <v>122</v>
      </c>
      <c r="BE14" s="133" t="s">
        <v>89</v>
      </c>
      <c r="BF14" s="82"/>
    </row>
    <row r="15" spans="7:69" ht="14.25" customHeight="1">
      <c r="J15" s="38"/>
      <c r="K15" s="38"/>
      <c r="L15" s="82"/>
      <c r="M15" s="82"/>
      <c r="N15" s="82"/>
      <c r="O15" s="8" t="s">
        <v>123</v>
      </c>
      <c r="P15" s="134" t="s">
        <v>124</v>
      </c>
      <c r="Q15" s="134"/>
      <c r="R15" s="135" t="s">
        <v>125</v>
      </c>
      <c r="S15" s="135"/>
      <c r="T15" s="135"/>
      <c r="U15" s="82"/>
      <c r="V15" s="8" t="s">
        <v>123</v>
      </c>
      <c r="W15" s="134" t="s">
        <v>124</v>
      </c>
      <c r="X15" s="134"/>
      <c r="Y15" s="135" t="s">
        <v>125</v>
      </c>
      <c r="Z15" s="135"/>
      <c r="AA15" s="135"/>
      <c r="AB15" s="82"/>
      <c r="AC15" s="8" t="s">
        <v>123</v>
      </c>
      <c r="AD15" s="134" t="s">
        <v>124</v>
      </c>
      <c r="AE15" s="134"/>
      <c r="AF15" s="135" t="s">
        <v>125</v>
      </c>
      <c r="AG15" s="135"/>
      <c r="AH15" s="135"/>
      <c r="AI15" s="82"/>
      <c r="AJ15" s="8" t="s">
        <v>123</v>
      </c>
      <c r="AK15" s="134" t="s">
        <v>124</v>
      </c>
      <c r="AL15" s="134"/>
      <c r="AM15" s="135" t="s">
        <v>125</v>
      </c>
      <c r="AN15" s="135"/>
      <c r="AO15" s="135"/>
      <c r="AP15" s="82"/>
      <c r="AQ15" s="8" t="s">
        <v>123</v>
      </c>
      <c r="AR15" s="134" t="s">
        <v>124</v>
      </c>
      <c r="AS15" s="134"/>
      <c r="AT15" s="135" t="s">
        <v>125</v>
      </c>
      <c r="AU15" s="135"/>
      <c r="AV15" s="135"/>
      <c r="AW15" s="82"/>
      <c r="AX15" s="8" t="s">
        <v>123</v>
      </c>
      <c r="AY15" s="134" t="s">
        <v>124</v>
      </c>
      <c r="AZ15" s="134"/>
      <c r="BA15" s="135" t="s">
        <v>125</v>
      </c>
      <c r="BB15" s="135"/>
      <c r="BC15" s="135"/>
      <c r="BD15" s="82"/>
      <c r="BE15" s="133"/>
      <c r="BF15" s="82"/>
    </row>
    <row r="16" spans="7:69" ht="33.75" customHeight="1">
      <c r="J16" s="38"/>
      <c r="K16" s="38"/>
      <c r="L16" s="82"/>
      <c r="M16" s="82"/>
      <c r="N16" s="82"/>
      <c r="O16" s="136" t="s">
        <v>126</v>
      </c>
      <c r="P16" s="137" t="s">
        <v>127</v>
      </c>
      <c r="Q16" s="137" t="s">
        <v>128</v>
      </c>
      <c r="R16" s="138" t="s">
        <v>129</v>
      </c>
      <c r="S16" s="139" t="s">
        <v>130</v>
      </c>
      <c r="T16" s="139"/>
      <c r="U16" s="82"/>
      <c r="V16" s="136" t="s">
        <v>126</v>
      </c>
      <c r="W16" s="137" t="s">
        <v>127</v>
      </c>
      <c r="X16" s="137" t="s">
        <v>128</v>
      </c>
      <c r="Y16" s="138" t="s">
        <v>129</v>
      </c>
      <c r="Z16" s="139" t="s">
        <v>130</v>
      </c>
      <c r="AA16" s="139"/>
      <c r="AB16" s="82"/>
      <c r="AC16" s="136" t="s">
        <v>126</v>
      </c>
      <c r="AD16" s="137" t="s">
        <v>127</v>
      </c>
      <c r="AE16" s="137" t="s">
        <v>128</v>
      </c>
      <c r="AF16" s="138" t="s">
        <v>129</v>
      </c>
      <c r="AG16" s="139" t="s">
        <v>130</v>
      </c>
      <c r="AH16" s="139"/>
      <c r="AI16" s="82"/>
      <c r="AJ16" s="136" t="s">
        <v>126</v>
      </c>
      <c r="AK16" s="137" t="s">
        <v>127</v>
      </c>
      <c r="AL16" s="137" t="s">
        <v>128</v>
      </c>
      <c r="AM16" s="138" t="s">
        <v>129</v>
      </c>
      <c r="AN16" s="139" t="s">
        <v>130</v>
      </c>
      <c r="AO16" s="139"/>
      <c r="AP16" s="82"/>
      <c r="AQ16" s="136" t="s">
        <v>126</v>
      </c>
      <c r="AR16" s="137" t="s">
        <v>127</v>
      </c>
      <c r="AS16" s="137" t="s">
        <v>128</v>
      </c>
      <c r="AT16" s="138" t="s">
        <v>129</v>
      </c>
      <c r="AU16" s="139" t="s">
        <v>130</v>
      </c>
      <c r="AV16" s="139"/>
      <c r="AW16" s="82"/>
      <c r="AX16" s="136" t="s">
        <v>126</v>
      </c>
      <c r="AY16" s="137" t="s">
        <v>127</v>
      </c>
      <c r="AZ16" s="137" t="s">
        <v>128</v>
      </c>
      <c r="BA16" s="138" t="s">
        <v>129</v>
      </c>
      <c r="BB16" s="139" t="s">
        <v>130</v>
      </c>
      <c r="BC16" s="139"/>
      <c r="BD16" s="82"/>
      <c r="BE16" s="133"/>
      <c r="BF16" s="82"/>
    </row>
    <row r="17" spans="1:70" ht="12" customHeight="1">
      <c r="J17" s="38"/>
      <c r="K17" s="140">
        <v>1</v>
      </c>
      <c r="L17" s="50" t="s">
        <v>6</v>
      </c>
      <c r="M17" s="50" t="s">
        <v>68</v>
      </c>
      <c r="N17" s="141" t="str">
        <f ca="1">OFFSET(N17,0,-1)</f>
        <v>2</v>
      </c>
      <c r="O17" s="142">
        <f ca="1">OFFSET(O17,0,-1)+1</f>
        <v>3</v>
      </c>
      <c r="P17" s="142">
        <f ca="1">OFFSET(P17,0,-1)+1</f>
        <v>4</v>
      </c>
      <c r="Q17" s="142">
        <f ca="1">OFFSET(Q17,0,-1)+1</f>
        <v>5</v>
      </c>
      <c r="R17" s="142">
        <f ca="1">OFFSET(R17,0,-1)+1</f>
        <v>6</v>
      </c>
      <c r="S17" s="143">
        <f ca="1">OFFSET(S17,0,-1)+1</f>
        <v>7</v>
      </c>
      <c r="T17" s="143"/>
      <c r="U17" s="142">
        <f ca="1">OFFSET(U17,0,-2)+1</f>
        <v>8</v>
      </c>
      <c r="V17" s="142">
        <f ca="1">OFFSET(V17,0,-1)+1</f>
        <v>9</v>
      </c>
      <c r="W17" s="142">
        <f ca="1">OFFSET(W17,0,-1)+1</f>
        <v>10</v>
      </c>
      <c r="X17" s="142">
        <f ca="1">OFFSET(X17,0,-1)+1</f>
        <v>11</v>
      </c>
      <c r="Y17" s="142">
        <f ca="1">OFFSET(Y17,0,-1)+1</f>
        <v>12</v>
      </c>
      <c r="Z17" s="143">
        <f ca="1">OFFSET(Z17,0,-1)+1</f>
        <v>13</v>
      </c>
      <c r="AA17" s="143"/>
      <c r="AB17" s="142">
        <f ca="1">OFFSET(AB17,0,-2)+1</f>
        <v>14</v>
      </c>
      <c r="AC17" s="142">
        <f ca="1">OFFSET(AC17,0,-1)+1</f>
        <v>15</v>
      </c>
      <c r="AD17" s="142">
        <f ca="1">OFFSET(AD17,0,-1)+1</f>
        <v>16</v>
      </c>
      <c r="AE17" s="142">
        <f ca="1">OFFSET(AE17,0,-1)+1</f>
        <v>17</v>
      </c>
      <c r="AF17" s="142">
        <f ca="1">OFFSET(AF17,0,-1)+1</f>
        <v>18</v>
      </c>
      <c r="AG17" s="143">
        <f ca="1">OFFSET(AG17,0,-1)+1</f>
        <v>19</v>
      </c>
      <c r="AH17" s="143"/>
      <c r="AI17" s="142">
        <f ca="1">OFFSET(AI17,0,-2)+1</f>
        <v>20</v>
      </c>
      <c r="AJ17" s="142">
        <f ca="1">OFFSET(AJ17,0,-1)+1</f>
        <v>21</v>
      </c>
      <c r="AK17" s="142">
        <f ca="1">OFFSET(AK17,0,-1)+1</f>
        <v>22</v>
      </c>
      <c r="AL17" s="142">
        <f ca="1">OFFSET(AL17,0,-1)+1</f>
        <v>23</v>
      </c>
      <c r="AM17" s="142">
        <f ca="1">OFFSET(AM17,0,-1)+1</f>
        <v>24</v>
      </c>
      <c r="AN17" s="143">
        <f ca="1">OFFSET(AN17,0,-1)+1</f>
        <v>25</v>
      </c>
      <c r="AO17" s="143"/>
      <c r="AP17" s="142">
        <f ca="1">OFFSET(AP17,0,-2)+1</f>
        <v>26</v>
      </c>
      <c r="AQ17" s="142">
        <f ca="1">OFFSET(AQ17,0,-1)+1</f>
        <v>27</v>
      </c>
      <c r="AR17" s="142">
        <f ca="1">OFFSET(AR17,0,-1)+1</f>
        <v>28</v>
      </c>
      <c r="AS17" s="142">
        <f ca="1">OFFSET(AS17,0,-1)+1</f>
        <v>29</v>
      </c>
      <c r="AT17" s="142">
        <f ca="1">OFFSET(AT17,0,-1)+1</f>
        <v>30</v>
      </c>
      <c r="AU17" s="143">
        <f ca="1">OFFSET(AU17,0,-1)+1</f>
        <v>31</v>
      </c>
      <c r="AV17" s="143"/>
      <c r="AW17" s="142">
        <f ca="1">OFFSET(AW17,0,-2)+1</f>
        <v>32</v>
      </c>
      <c r="AX17" s="142">
        <f ca="1">OFFSET(AX17,0,-1)+1</f>
        <v>33</v>
      </c>
      <c r="AY17" s="142">
        <f ca="1">OFFSET(AY17,0,-1)+1</f>
        <v>34</v>
      </c>
      <c r="AZ17" s="142">
        <f ca="1">OFFSET(AZ17,0,-1)+1</f>
        <v>35</v>
      </c>
      <c r="BA17" s="142">
        <f ca="1">OFFSET(BA17,0,-1)+1</f>
        <v>36</v>
      </c>
      <c r="BB17" s="143">
        <f ca="1">OFFSET(BB17,0,-1)+1</f>
        <v>37</v>
      </c>
      <c r="BC17" s="143"/>
      <c r="BD17" s="142">
        <f ca="1">OFFSET(BD17,0,-2)+1</f>
        <v>38</v>
      </c>
      <c r="BE17" s="141">
        <f ca="1">OFFSET(BE17,0,-1)</f>
        <v>38</v>
      </c>
      <c r="BF17" s="142">
        <f ca="1">OFFSET(BF17,0,-1)+1</f>
        <v>39</v>
      </c>
    </row>
    <row r="18" spans="1:70" ht="22.5">
      <c r="A18" s="144">
        <v>1</v>
      </c>
      <c r="B18" s="145"/>
      <c r="C18" s="145"/>
      <c r="D18" s="145"/>
      <c r="E18" s="124"/>
      <c r="F18" s="146"/>
      <c r="G18" s="146"/>
      <c r="H18" s="146"/>
      <c r="I18" s="31"/>
      <c r="J18" s="147"/>
      <c r="K18" s="147"/>
      <c r="L18" s="148">
        <v>1</v>
      </c>
      <c r="M18" s="149" t="s">
        <v>63</v>
      </c>
      <c r="N18" s="150"/>
      <c r="O18" s="151" t="str">
        <f>IF('[2]Перечень тарифов'!J25="","","" &amp; '[2]Перечень тарифов'!J25 &amp; "")</f>
        <v>на территории города Сургута</v>
      </c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2" t="s">
        <v>131</v>
      </c>
    </row>
    <row r="19" spans="1:70" hidden="1">
      <c r="A19" s="144"/>
      <c r="B19" s="144">
        <v>1</v>
      </c>
      <c r="C19" s="145"/>
      <c r="D19" s="145"/>
      <c r="E19" s="146"/>
      <c r="F19" s="146"/>
      <c r="G19" s="146"/>
      <c r="H19" s="146"/>
      <c r="I19" s="153"/>
      <c r="J19" s="154"/>
      <c r="K19" s="4"/>
      <c r="L19" s="155" t="e">
        <f ca="1">mergeValue(A19) &amp;"."&amp; mergeValue(B19)</f>
        <v>#NAME?</v>
      </c>
      <c r="M19" s="156"/>
      <c r="N19" s="157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9"/>
    </row>
    <row r="20" spans="1:70" hidden="1">
      <c r="A20" s="144"/>
      <c r="B20" s="144"/>
      <c r="C20" s="144">
        <v>1</v>
      </c>
      <c r="D20" s="145"/>
      <c r="E20" s="146"/>
      <c r="F20" s="146"/>
      <c r="G20" s="146"/>
      <c r="H20" s="146"/>
      <c r="I20" s="159"/>
      <c r="J20" s="154"/>
      <c r="K20" s="118"/>
      <c r="L20" s="155" t="e">
        <f ca="1">mergeValue(A20) &amp;"."&amp; mergeValue(B20)&amp;"."&amp; mergeValue(C20)</f>
        <v>#NAME?</v>
      </c>
      <c r="M20" s="160"/>
      <c r="N20" s="157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9"/>
      <c r="BJ20" s="35"/>
    </row>
    <row r="21" spans="1:70" ht="33.75">
      <c r="A21" s="144"/>
      <c r="B21" s="144"/>
      <c r="C21" s="144"/>
      <c r="D21" s="144">
        <v>1</v>
      </c>
      <c r="E21" s="146"/>
      <c r="F21" s="146"/>
      <c r="G21" s="146"/>
      <c r="H21" s="146"/>
      <c r="I21" s="131"/>
      <c r="J21" s="154"/>
      <c r="K21" s="118"/>
      <c r="L21" s="155" t="s">
        <v>153</v>
      </c>
      <c r="M21" s="161" t="s">
        <v>132</v>
      </c>
      <c r="N21" s="157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9" t="s">
        <v>133</v>
      </c>
      <c r="BJ21" s="35"/>
    </row>
    <row r="22" spans="1:70" ht="33.75">
      <c r="A22" s="144"/>
      <c r="B22" s="144"/>
      <c r="C22" s="144"/>
      <c r="D22" s="144"/>
      <c r="E22" s="144">
        <v>1</v>
      </c>
      <c r="F22" s="146"/>
      <c r="G22" s="146"/>
      <c r="H22" s="146"/>
      <c r="I22" s="131"/>
      <c r="J22" s="131"/>
      <c r="K22" s="118"/>
      <c r="L22" s="155" t="s">
        <v>154</v>
      </c>
      <c r="M22" s="163" t="s">
        <v>134</v>
      </c>
      <c r="N22" s="19"/>
      <c r="O22" s="164" t="s">
        <v>135</v>
      </c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9" t="s">
        <v>136</v>
      </c>
      <c r="BH22" s="35" t="e">
        <f ca="1">strCheckUnique(BI22:BI25)</f>
        <v>#NAME?</v>
      </c>
      <c r="BJ22" s="35"/>
    </row>
    <row r="23" spans="1:70" ht="66" customHeight="1">
      <c r="A23" s="144"/>
      <c r="B23" s="144"/>
      <c r="C23" s="144"/>
      <c r="D23" s="144"/>
      <c r="E23" s="144"/>
      <c r="F23" s="145">
        <v>1</v>
      </c>
      <c r="G23" s="145"/>
      <c r="H23" s="145"/>
      <c r="I23" s="131"/>
      <c r="J23" s="131"/>
      <c r="K23" s="159"/>
      <c r="L23" s="155" t="s">
        <v>155</v>
      </c>
      <c r="M23" s="165"/>
      <c r="N23" s="166"/>
      <c r="O23" s="167">
        <v>173.41</v>
      </c>
      <c r="P23" s="168"/>
      <c r="Q23" s="168"/>
      <c r="R23" s="169" t="s">
        <v>80</v>
      </c>
      <c r="S23" s="170" t="s">
        <v>137</v>
      </c>
      <c r="T23" s="169" t="s">
        <v>138</v>
      </c>
      <c r="U23" s="170" t="s">
        <v>137</v>
      </c>
      <c r="V23" s="167">
        <v>237.62</v>
      </c>
      <c r="W23" s="168"/>
      <c r="X23" s="168"/>
      <c r="Y23" s="169" t="s">
        <v>139</v>
      </c>
      <c r="Z23" s="170" t="s">
        <v>137</v>
      </c>
      <c r="AA23" s="169" t="s">
        <v>81</v>
      </c>
      <c r="AB23" s="170" t="s">
        <v>137</v>
      </c>
      <c r="AC23" s="167">
        <v>237.62</v>
      </c>
      <c r="AD23" s="168"/>
      <c r="AE23" s="168"/>
      <c r="AF23" s="169" t="s">
        <v>85</v>
      </c>
      <c r="AG23" s="170" t="s">
        <v>137</v>
      </c>
      <c r="AH23" s="169" t="s">
        <v>140</v>
      </c>
      <c r="AI23" s="170" t="s">
        <v>137</v>
      </c>
      <c r="AJ23" s="167">
        <v>185.15</v>
      </c>
      <c r="AK23" s="168"/>
      <c r="AL23" s="168"/>
      <c r="AM23" s="169" t="s">
        <v>141</v>
      </c>
      <c r="AN23" s="170" t="s">
        <v>137</v>
      </c>
      <c r="AO23" s="169" t="s">
        <v>86</v>
      </c>
      <c r="AP23" s="170" t="s">
        <v>137</v>
      </c>
      <c r="AQ23" s="167">
        <v>185.15</v>
      </c>
      <c r="AR23" s="168"/>
      <c r="AS23" s="168"/>
      <c r="AT23" s="169" t="s">
        <v>87</v>
      </c>
      <c r="AU23" s="170" t="s">
        <v>137</v>
      </c>
      <c r="AV23" s="169" t="s">
        <v>142</v>
      </c>
      <c r="AW23" s="170" t="s">
        <v>137</v>
      </c>
      <c r="AX23" s="167">
        <v>249.03</v>
      </c>
      <c r="AY23" s="168"/>
      <c r="AZ23" s="168"/>
      <c r="BA23" s="169" t="s">
        <v>143</v>
      </c>
      <c r="BB23" s="170" t="s">
        <v>137</v>
      </c>
      <c r="BC23" s="169" t="s">
        <v>88</v>
      </c>
      <c r="BD23" s="170" t="s">
        <v>144</v>
      </c>
      <c r="BE23" s="171"/>
      <c r="BF23" s="172" t="s">
        <v>145</v>
      </c>
      <c r="BG23" s="173" t="e">
        <f ca="1">strCheckDate(O24:BE24)</f>
        <v>#NAME?</v>
      </c>
      <c r="BI23" s="35" t="str">
        <f>IF(M23="","",M23 )</f>
        <v/>
      </c>
      <c r="BJ23" s="35"/>
      <c r="BK23" s="35"/>
      <c r="BL23" s="35"/>
    </row>
    <row r="24" spans="1:70" ht="14.25" hidden="1" customHeight="1">
      <c r="A24" s="144"/>
      <c r="B24" s="144"/>
      <c r="C24" s="144"/>
      <c r="D24" s="144"/>
      <c r="E24" s="144"/>
      <c r="F24" s="145"/>
      <c r="G24" s="145"/>
      <c r="H24" s="145"/>
      <c r="I24" s="131"/>
      <c r="J24" s="131"/>
      <c r="K24" s="159"/>
      <c r="L24" s="174"/>
      <c r="M24" s="175"/>
      <c r="N24" s="166"/>
      <c r="O24" s="176"/>
      <c r="P24" s="177"/>
      <c r="Q24" s="178" t="str">
        <f>R23 &amp; "-" &amp; T23</f>
        <v>01.01.2021-30.06.2021</v>
      </c>
      <c r="R24" s="169"/>
      <c r="S24" s="170"/>
      <c r="T24" s="179"/>
      <c r="U24" s="170"/>
      <c r="V24" s="176"/>
      <c r="W24" s="177"/>
      <c r="X24" s="178" t="str">
        <f>Y23 &amp; "-" &amp; AA23</f>
        <v>01.07.2021-31.12.2021</v>
      </c>
      <c r="Y24" s="169"/>
      <c r="Z24" s="170"/>
      <c r="AA24" s="179"/>
      <c r="AB24" s="170"/>
      <c r="AC24" s="176"/>
      <c r="AD24" s="177"/>
      <c r="AE24" s="178" t="str">
        <f>AF23 &amp; "-" &amp; AH23</f>
        <v>01.01.2022-30.06.2022</v>
      </c>
      <c r="AF24" s="169"/>
      <c r="AG24" s="170"/>
      <c r="AH24" s="179"/>
      <c r="AI24" s="170"/>
      <c r="AJ24" s="176"/>
      <c r="AK24" s="177"/>
      <c r="AL24" s="178" t="str">
        <f>AM23 &amp; "-" &amp; AO23</f>
        <v>01.07.2022-31.12.2022</v>
      </c>
      <c r="AM24" s="169"/>
      <c r="AN24" s="170"/>
      <c r="AO24" s="179"/>
      <c r="AP24" s="170"/>
      <c r="AQ24" s="176"/>
      <c r="AR24" s="177"/>
      <c r="AS24" s="178" t="str">
        <f>AT23 &amp; "-" &amp; AV23</f>
        <v>01.01.2023-30.06.2023</v>
      </c>
      <c r="AT24" s="169"/>
      <c r="AU24" s="170"/>
      <c r="AV24" s="179"/>
      <c r="AW24" s="170"/>
      <c r="AX24" s="176"/>
      <c r="AY24" s="177"/>
      <c r="AZ24" s="178" t="str">
        <f>BA23 &amp; "-" &amp; BC23</f>
        <v>01.07.2023-31.12.2023</v>
      </c>
      <c r="BA24" s="169"/>
      <c r="BB24" s="170"/>
      <c r="BC24" s="179"/>
      <c r="BD24" s="170"/>
      <c r="BE24" s="171"/>
      <c r="BF24" s="180"/>
      <c r="BJ24" s="35"/>
    </row>
    <row r="25" spans="1:70" s="191" customFormat="1" ht="15" customHeight="1">
      <c r="A25" s="144"/>
      <c r="B25" s="144"/>
      <c r="C25" s="144"/>
      <c r="D25" s="144"/>
      <c r="E25" s="144"/>
      <c r="F25" s="145"/>
      <c r="G25" s="145"/>
      <c r="H25" s="145"/>
      <c r="I25" s="131"/>
      <c r="J25" s="131"/>
      <c r="K25" s="181"/>
      <c r="L25" s="182"/>
      <c r="M25" s="183" t="s">
        <v>146</v>
      </c>
      <c r="N25" s="184"/>
      <c r="O25" s="185"/>
      <c r="P25" s="185"/>
      <c r="Q25" s="185"/>
      <c r="R25" s="186"/>
      <c r="S25" s="187"/>
      <c r="T25" s="187"/>
      <c r="U25" s="187"/>
      <c r="V25" s="185"/>
      <c r="W25" s="185"/>
      <c r="X25" s="185"/>
      <c r="Y25" s="186"/>
      <c r="Z25" s="187"/>
      <c r="AA25" s="187"/>
      <c r="AB25" s="187"/>
      <c r="AC25" s="185"/>
      <c r="AD25" s="185"/>
      <c r="AE25" s="185"/>
      <c r="AF25" s="186"/>
      <c r="AG25" s="187"/>
      <c r="AH25" s="187"/>
      <c r="AI25" s="187"/>
      <c r="AJ25" s="185"/>
      <c r="AK25" s="185"/>
      <c r="AL25" s="185"/>
      <c r="AM25" s="186"/>
      <c r="AN25" s="187"/>
      <c r="AO25" s="187"/>
      <c r="AP25" s="187"/>
      <c r="AQ25" s="185"/>
      <c r="AR25" s="185"/>
      <c r="AS25" s="185"/>
      <c r="AT25" s="186"/>
      <c r="AU25" s="187"/>
      <c r="AV25" s="187"/>
      <c r="AW25" s="187"/>
      <c r="AX25" s="185"/>
      <c r="AY25" s="185"/>
      <c r="AZ25" s="185"/>
      <c r="BA25" s="186"/>
      <c r="BB25" s="187"/>
      <c r="BC25" s="187"/>
      <c r="BD25" s="187"/>
      <c r="BE25" s="188"/>
      <c r="BF25" s="189"/>
      <c r="BG25" s="190"/>
      <c r="BH25" s="190"/>
      <c r="BI25" s="190"/>
      <c r="BJ25" s="35"/>
      <c r="BK25" s="190"/>
      <c r="BL25" s="2"/>
      <c r="BM25" s="2"/>
      <c r="BN25" s="2"/>
      <c r="BO25" s="2"/>
      <c r="BP25" s="2"/>
      <c r="BQ25" s="2"/>
      <c r="BR25" s="4"/>
    </row>
    <row r="26" spans="1:70" s="191" customFormat="1" ht="15" customHeight="1">
      <c r="A26" s="144"/>
      <c r="B26" s="144"/>
      <c r="C26" s="144"/>
      <c r="D26" s="144"/>
      <c r="E26" s="145"/>
      <c r="F26" s="146"/>
      <c r="G26" s="146"/>
      <c r="H26" s="146"/>
      <c r="I26" s="131"/>
      <c r="J26" s="192"/>
      <c r="K26" s="181"/>
      <c r="L26" s="182"/>
      <c r="M26" s="193" t="s">
        <v>147</v>
      </c>
      <c r="N26" s="184"/>
      <c r="O26" s="185"/>
      <c r="P26" s="185"/>
      <c r="Q26" s="185"/>
      <c r="R26" s="186"/>
      <c r="S26" s="187"/>
      <c r="T26" s="187"/>
      <c r="U26" s="184"/>
      <c r="V26" s="185"/>
      <c r="W26" s="185"/>
      <c r="X26" s="185"/>
      <c r="Y26" s="186"/>
      <c r="Z26" s="187"/>
      <c r="AA26" s="187"/>
      <c r="AB26" s="184"/>
      <c r="AC26" s="185"/>
      <c r="AD26" s="185"/>
      <c r="AE26" s="185"/>
      <c r="AF26" s="186"/>
      <c r="AG26" s="187"/>
      <c r="AH26" s="187"/>
      <c r="AI26" s="184"/>
      <c r="AJ26" s="185"/>
      <c r="AK26" s="185"/>
      <c r="AL26" s="185"/>
      <c r="AM26" s="186"/>
      <c r="AN26" s="187"/>
      <c r="AO26" s="187"/>
      <c r="AP26" s="184"/>
      <c r="AQ26" s="185"/>
      <c r="AR26" s="185"/>
      <c r="AS26" s="185"/>
      <c r="AT26" s="186"/>
      <c r="AU26" s="187"/>
      <c r="AV26" s="187"/>
      <c r="AW26" s="184"/>
      <c r="AX26" s="185"/>
      <c r="AY26" s="185"/>
      <c r="AZ26" s="185"/>
      <c r="BA26" s="186"/>
      <c r="BB26" s="187"/>
      <c r="BC26" s="187"/>
      <c r="BD26" s="184"/>
      <c r="BE26" s="187"/>
      <c r="BF26" s="188"/>
      <c r="BG26" s="190"/>
      <c r="BH26" s="190"/>
      <c r="BI26" s="190"/>
      <c r="BJ26" s="190"/>
      <c r="BK26" s="190"/>
      <c r="BL26" s="190"/>
      <c r="BM26" s="190"/>
      <c r="BN26" s="190"/>
      <c r="BO26" s="190"/>
      <c r="BP26" s="190"/>
      <c r="BQ26" s="190"/>
    </row>
    <row r="27" spans="1:70" s="191" customFormat="1" ht="15" customHeight="1">
      <c r="A27" s="144"/>
      <c r="B27" s="144"/>
      <c r="C27" s="144"/>
      <c r="D27" s="145"/>
      <c r="E27" s="194"/>
      <c r="F27" s="146"/>
      <c r="G27" s="146"/>
      <c r="H27" s="146"/>
      <c r="I27" s="181"/>
      <c r="J27" s="192"/>
      <c r="K27" s="147"/>
      <c r="L27" s="182"/>
      <c r="M27" s="195" t="s">
        <v>148</v>
      </c>
      <c r="N27" s="184"/>
      <c r="O27" s="185"/>
      <c r="P27" s="185"/>
      <c r="Q27" s="185"/>
      <c r="R27" s="186"/>
      <c r="S27" s="187"/>
      <c r="T27" s="187"/>
      <c r="U27" s="184"/>
      <c r="V27" s="185"/>
      <c r="W27" s="185"/>
      <c r="X27" s="185"/>
      <c r="Y27" s="186"/>
      <c r="Z27" s="187"/>
      <c r="AA27" s="187"/>
      <c r="AB27" s="184"/>
      <c r="AC27" s="185"/>
      <c r="AD27" s="185"/>
      <c r="AE27" s="185"/>
      <c r="AF27" s="186"/>
      <c r="AG27" s="187"/>
      <c r="AH27" s="187"/>
      <c r="AI27" s="184"/>
      <c r="AJ27" s="185"/>
      <c r="AK27" s="185"/>
      <c r="AL27" s="185"/>
      <c r="AM27" s="186"/>
      <c r="AN27" s="187"/>
      <c r="AO27" s="187"/>
      <c r="AP27" s="184"/>
      <c r="AQ27" s="185"/>
      <c r="AR27" s="185"/>
      <c r="AS27" s="185"/>
      <c r="AT27" s="186"/>
      <c r="AU27" s="187"/>
      <c r="AV27" s="187"/>
      <c r="AW27" s="184"/>
      <c r="AX27" s="185"/>
      <c r="AY27" s="185"/>
      <c r="AZ27" s="185"/>
      <c r="BA27" s="186"/>
      <c r="BB27" s="187"/>
      <c r="BC27" s="187"/>
      <c r="BD27" s="184"/>
      <c r="BE27" s="187"/>
      <c r="BF27" s="188"/>
      <c r="BG27" s="190"/>
      <c r="BH27" s="190"/>
      <c r="BI27" s="190"/>
      <c r="BJ27" s="190"/>
      <c r="BK27" s="190"/>
      <c r="BL27" s="190"/>
      <c r="BM27" s="190"/>
      <c r="BN27" s="190"/>
      <c r="BO27" s="190"/>
      <c r="BP27" s="190"/>
      <c r="BQ27" s="190"/>
    </row>
    <row r="28" spans="1:70" ht="22.5">
      <c r="A28" s="144">
        <v>2</v>
      </c>
      <c r="B28" s="145"/>
      <c r="C28" s="145"/>
      <c r="D28" s="145"/>
      <c r="E28" s="124" t="s">
        <v>149</v>
      </c>
      <c r="F28" s="146"/>
      <c r="G28" s="146"/>
      <c r="H28" s="146"/>
      <c r="I28" s="31"/>
      <c r="J28" s="147"/>
      <c r="K28" s="147"/>
      <c r="L28" s="155">
        <v>2</v>
      </c>
      <c r="M28" s="196" t="s">
        <v>63</v>
      </c>
      <c r="N28" s="197"/>
      <c r="O28" s="198" t="str">
        <f>IF('[2]Перечень тарифов'!J28="","","" &amp; '[2]Перечень тарифов'!J28 &amp; "")</f>
        <v>на территории п.Лесной</v>
      </c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  <c r="BC28" s="199"/>
      <c r="BD28" s="199"/>
      <c r="BE28" s="200"/>
      <c r="BF28" s="152" t="s">
        <v>131</v>
      </c>
    </row>
    <row r="29" spans="1:70" hidden="1">
      <c r="A29" s="144"/>
      <c r="B29" s="144">
        <v>1</v>
      </c>
      <c r="C29" s="145"/>
      <c r="D29" s="145"/>
      <c r="E29" s="146"/>
      <c r="F29" s="146"/>
      <c r="G29" s="146"/>
      <c r="H29" s="146"/>
      <c r="I29" s="153"/>
      <c r="J29" s="154"/>
      <c r="K29" s="4"/>
      <c r="L29" s="155" t="e">
        <f ca="1">mergeValue(A29) &amp;"."&amp; mergeValue(B29)</f>
        <v>#NAME?</v>
      </c>
      <c r="M29" s="156"/>
      <c r="N29" s="157"/>
      <c r="O29" s="198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200"/>
      <c r="BF29" s="19"/>
    </row>
    <row r="30" spans="1:70" hidden="1">
      <c r="A30" s="144"/>
      <c r="B30" s="144"/>
      <c r="C30" s="144">
        <v>1</v>
      </c>
      <c r="D30" s="145"/>
      <c r="E30" s="146"/>
      <c r="F30" s="146"/>
      <c r="G30" s="146"/>
      <c r="H30" s="146"/>
      <c r="I30" s="159"/>
      <c r="J30" s="154"/>
      <c r="K30" s="118"/>
      <c r="L30" s="155" t="e">
        <f ca="1">mergeValue(A30) &amp;"."&amp; mergeValue(B30)&amp;"."&amp; mergeValue(C30)</f>
        <v>#NAME?</v>
      </c>
      <c r="M30" s="160"/>
      <c r="N30" s="157"/>
      <c r="O30" s="198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200"/>
      <c r="BF30" s="19"/>
      <c r="BJ30" s="35"/>
    </row>
    <row r="31" spans="1:70" ht="33.75">
      <c r="A31" s="144"/>
      <c r="B31" s="144"/>
      <c r="C31" s="144"/>
      <c r="D31" s="144">
        <v>1</v>
      </c>
      <c r="E31" s="146"/>
      <c r="F31" s="146"/>
      <c r="G31" s="146"/>
      <c r="H31" s="146"/>
      <c r="I31" s="131"/>
      <c r="J31" s="154"/>
      <c r="K31" s="118"/>
      <c r="L31" s="155" t="s">
        <v>156</v>
      </c>
      <c r="M31" s="161" t="s">
        <v>132</v>
      </c>
      <c r="N31" s="157"/>
      <c r="O31" s="201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3"/>
      <c r="BF31" s="19" t="s">
        <v>133</v>
      </c>
      <c r="BJ31" s="35"/>
    </row>
    <row r="32" spans="1:70" ht="33.75" customHeight="1">
      <c r="A32" s="144"/>
      <c r="B32" s="144"/>
      <c r="C32" s="144"/>
      <c r="D32" s="144"/>
      <c r="E32" s="144">
        <v>1</v>
      </c>
      <c r="F32" s="146"/>
      <c r="G32" s="146"/>
      <c r="H32" s="146"/>
      <c r="I32" s="131"/>
      <c r="J32" s="131"/>
      <c r="K32" s="118"/>
      <c r="L32" s="155" t="s">
        <v>157</v>
      </c>
      <c r="M32" s="163" t="s">
        <v>134</v>
      </c>
      <c r="N32" s="19"/>
      <c r="O32" s="204" t="s">
        <v>135</v>
      </c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6"/>
      <c r="BF32" s="19" t="s">
        <v>136</v>
      </c>
      <c r="BH32" s="35" t="e">
        <f ca="1">strCheckUnique(BI32:BI35)</f>
        <v>#NAME?</v>
      </c>
      <c r="BJ32" s="35"/>
    </row>
    <row r="33" spans="1:70" ht="66" customHeight="1">
      <c r="A33" s="144"/>
      <c r="B33" s="144"/>
      <c r="C33" s="144"/>
      <c r="D33" s="144"/>
      <c r="E33" s="144"/>
      <c r="F33" s="145">
        <v>1</v>
      </c>
      <c r="G33" s="145"/>
      <c r="H33" s="145"/>
      <c r="I33" s="131"/>
      <c r="J33" s="131"/>
      <c r="K33" s="159"/>
      <c r="L33" s="155" t="e">
        <f ca="1">mergeValue(A33) &amp;"."&amp; mergeValue(B33)&amp;"."&amp; mergeValue(C33)&amp;"."&amp; mergeValue(D33)&amp;"."&amp; mergeValue(E33)&amp;"."&amp; mergeValue(F33)</f>
        <v>#NAME?</v>
      </c>
      <c r="M33" s="165"/>
      <c r="N33" s="166"/>
      <c r="O33" s="167">
        <v>111.42</v>
      </c>
      <c r="P33" s="168"/>
      <c r="Q33" s="168"/>
      <c r="R33" s="169" t="s">
        <v>80</v>
      </c>
      <c r="S33" s="170" t="s">
        <v>137</v>
      </c>
      <c r="T33" s="169" t="s">
        <v>138</v>
      </c>
      <c r="U33" s="170" t="s">
        <v>137</v>
      </c>
      <c r="V33" s="167">
        <v>919.67</v>
      </c>
      <c r="W33" s="168"/>
      <c r="X33" s="168"/>
      <c r="Y33" s="169" t="s">
        <v>139</v>
      </c>
      <c r="Z33" s="170" t="s">
        <v>137</v>
      </c>
      <c r="AA33" s="169" t="s">
        <v>81</v>
      </c>
      <c r="AB33" s="170" t="s">
        <v>137</v>
      </c>
      <c r="AC33" s="167">
        <v>919.67</v>
      </c>
      <c r="AD33" s="168"/>
      <c r="AE33" s="168"/>
      <c r="AF33" s="169" t="s">
        <v>85</v>
      </c>
      <c r="AG33" s="170" t="s">
        <v>137</v>
      </c>
      <c r="AH33" s="169" t="s">
        <v>140</v>
      </c>
      <c r="AI33" s="170" t="s">
        <v>137</v>
      </c>
      <c r="AJ33" s="167">
        <v>450.55</v>
      </c>
      <c r="AK33" s="168"/>
      <c r="AL33" s="168"/>
      <c r="AM33" s="169" t="s">
        <v>150</v>
      </c>
      <c r="AN33" s="170" t="s">
        <v>137</v>
      </c>
      <c r="AO33" s="169" t="s">
        <v>86</v>
      </c>
      <c r="AP33" s="170" t="s">
        <v>137</v>
      </c>
      <c r="AQ33" s="167">
        <v>450.55</v>
      </c>
      <c r="AR33" s="168"/>
      <c r="AS33" s="168"/>
      <c r="AT33" s="169" t="s">
        <v>87</v>
      </c>
      <c r="AU33" s="170" t="s">
        <v>137</v>
      </c>
      <c r="AV33" s="169" t="s">
        <v>142</v>
      </c>
      <c r="AW33" s="170" t="s">
        <v>137</v>
      </c>
      <c r="AX33" s="167">
        <v>644.98</v>
      </c>
      <c r="AY33" s="168"/>
      <c r="AZ33" s="168"/>
      <c r="BA33" s="169" t="s">
        <v>143</v>
      </c>
      <c r="BB33" s="170" t="s">
        <v>137</v>
      </c>
      <c r="BC33" s="169" t="s">
        <v>88</v>
      </c>
      <c r="BD33" s="170" t="s">
        <v>144</v>
      </c>
      <c r="BE33" s="171"/>
      <c r="BF33" s="172" t="s">
        <v>145</v>
      </c>
      <c r="BG33" s="2" t="e">
        <f ca="1">strCheckDate(O34:BE34)</f>
        <v>#NAME?</v>
      </c>
      <c r="BI33" s="35" t="str">
        <f>IF(M33="","",M33 )</f>
        <v/>
      </c>
      <c r="BJ33" s="35"/>
      <c r="BK33" s="35"/>
      <c r="BL33" s="35"/>
    </row>
    <row r="34" spans="1:70" ht="14.25" hidden="1" customHeight="1">
      <c r="A34" s="144"/>
      <c r="B34" s="144"/>
      <c r="C34" s="144"/>
      <c r="D34" s="144"/>
      <c r="E34" s="144"/>
      <c r="F34" s="145"/>
      <c r="G34" s="145"/>
      <c r="H34" s="145"/>
      <c r="I34" s="131"/>
      <c r="J34" s="131"/>
      <c r="K34" s="159"/>
      <c r="L34" s="174"/>
      <c r="M34" s="175"/>
      <c r="N34" s="166"/>
      <c r="O34" s="176"/>
      <c r="P34" s="177"/>
      <c r="Q34" s="178" t="str">
        <f>R33 &amp; "-" &amp; T33</f>
        <v>01.01.2021-30.06.2021</v>
      </c>
      <c r="R34" s="169"/>
      <c r="S34" s="170"/>
      <c r="T34" s="179"/>
      <c r="U34" s="170"/>
      <c r="V34" s="176"/>
      <c r="W34" s="177"/>
      <c r="X34" s="178" t="str">
        <f>Y33 &amp; "-" &amp; AA33</f>
        <v>01.07.2021-31.12.2021</v>
      </c>
      <c r="Y34" s="169"/>
      <c r="Z34" s="170"/>
      <c r="AA34" s="179"/>
      <c r="AB34" s="170"/>
      <c r="AC34" s="176"/>
      <c r="AD34" s="177"/>
      <c r="AE34" s="178" t="str">
        <f>AF33 &amp; "-" &amp; AH33</f>
        <v>01.01.2022-30.06.2022</v>
      </c>
      <c r="AF34" s="169"/>
      <c r="AG34" s="170"/>
      <c r="AH34" s="179"/>
      <c r="AI34" s="170"/>
      <c r="AJ34" s="176"/>
      <c r="AK34" s="177"/>
      <c r="AL34" s="178" t="str">
        <f>AM33 &amp; "-" &amp; AO33</f>
        <v>07.07.2022-31.12.2022</v>
      </c>
      <c r="AM34" s="169"/>
      <c r="AN34" s="170"/>
      <c r="AO34" s="179"/>
      <c r="AP34" s="170"/>
      <c r="AQ34" s="176"/>
      <c r="AR34" s="177"/>
      <c r="AS34" s="178" t="str">
        <f>AT33 &amp; "-" &amp; AV33</f>
        <v>01.01.2023-30.06.2023</v>
      </c>
      <c r="AT34" s="169"/>
      <c r="AU34" s="170"/>
      <c r="AV34" s="179"/>
      <c r="AW34" s="170"/>
      <c r="AX34" s="176"/>
      <c r="AY34" s="177"/>
      <c r="AZ34" s="178" t="str">
        <f>BA33 &amp; "-" &amp; BC33</f>
        <v>01.07.2023-31.12.2023</v>
      </c>
      <c r="BA34" s="169"/>
      <c r="BB34" s="170"/>
      <c r="BC34" s="179"/>
      <c r="BD34" s="170"/>
      <c r="BE34" s="171"/>
      <c r="BF34" s="180"/>
      <c r="BJ34" s="35"/>
    </row>
    <row r="35" spans="1:70" s="191" customFormat="1" ht="15" customHeight="1">
      <c r="A35" s="144"/>
      <c r="B35" s="144"/>
      <c r="C35" s="144"/>
      <c r="D35" s="144"/>
      <c r="E35" s="144"/>
      <c r="F35" s="145"/>
      <c r="G35" s="145"/>
      <c r="H35" s="145"/>
      <c r="I35" s="131"/>
      <c r="J35" s="131"/>
      <c r="K35" s="181"/>
      <c r="L35" s="182"/>
      <c r="M35" s="183" t="s">
        <v>146</v>
      </c>
      <c r="N35" s="184"/>
      <c r="O35" s="185"/>
      <c r="P35" s="185"/>
      <c r="Q35" s="185"/>
      <c r="R35" s="186"/>
      <c r="S35" s="187"/>
      <c r="T35" s="187"/>
      <c r="U35" s="187"/>
      <c r="V35" s="185"/>
      <c r="W35" s="185"/>
      <c r="X35" s="185"/>
      <c r="Y35" s="186"/>
      <c r="Z35" s="187"/>
      <c r="AA35" s="187"/>
      <c r="AB35" s="187"/>
      <c r="AC35" s="185"/>
      <c r="AD35" s="185"/>
      <c r="AE35" s="185"/>
      <c r="AF35" s="186"/>
      <c r="AG35" s="187"/>
      <c r="AH35" s="187"/>
      <c r="AI35" s="187"/>
      <c r="AJ35" s="185"/>
      <c r="AK35" s="185"/>
      <c r="AL35" s="185"/>
      <c r="AM35" s="186"/>
      <c r="AN35" s="187"/>
      <c r="AO35" s="187"/>
      <c r="AP35" s="187"/>
      <c r="AQ35" s="185"/>
      <c r="AR35" s="185"/>
      <c r="AS35" s="185"/>
      <c r="AT35" s="186"/>
      <c r="AU35" s="187"/>
      <c r="AV35" s="187"/>
      <c r="AW35" s="187"/>
      <c r="AX35" s="185"/>
      <c r="AY35" s="185"/>
      <c r="AZ35" s="185"/>
      <c r="BA35" s="186"/>
      <c r="BB35" s="187"/>
      <c r="BC35" s="187"/>
      <c r="BD35" s="187"/>
      <c r="BE35" s="188"/>
      <c r="BF35" s="189"/>
      <c r="BG35" s="190"/>
      <c r="BH35" s="190"/>
      <c r="BI35" s="190"/>
      <c r="BJ35" s="35"/>
      <c r="BK35" s="190"/>
      <c r="BL35" s="2"/>
      <c r="BM35" s="2"/>
      <c r="BN35" s="2"/>
      <c r="BO35" s="2"/>
      <c r="BP35" s="2"/>
      <c r="BQ35" s="2"/>
      <c r="BR35" s="4"/>
    </row>
    <row r="36" spans="1:70" ht="33.75" customHeight="1">
      <c r="A36" s="144"/>
      <c r="B36" s="144"/>
      <c r="C36" s="144"/>
      <c r="D36" s="144"/>
      <c r="E36" s="144">
        <v>2</v>
      </c>
      <c r="F36" s="146"/>
      <c r="G36" s="146"/>
      <c r="H36" s="146"/>
      <c r="I36" s="131"/>
      <c r="J36" s="131" t="s">
        <v>84</v>
      </c>
      <c r="K36" s="118"/>
      <c r="L36" s="155" t="e">
        <f ca="1">mergeValue(A36) &amp;"."&amp; mergeValue(B36)&amp;"."&amp; mergeValue(C36)&amp;"."&amp; mergeValue(D36)&amp;"."&amp; mergeValue(E36)</f>
        <v>#NAME?</v>
      </c>
      <c r="M36" s="163" t="s">
        <v>134</v>
      </c>
      <c r="N36" s="19"/>
      <c r="O36" s="204" t="s">
        <v>151</v>
      </c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5"/>
      <c r="BE36" s="206"/>
      <c r="BF36" s="19" t="s">
        <v>136</v>
      </c>
      <c r="BH36" s="35" t="e">
        <f ca="1">strCheckUnique(BI36:BI39)</f>
        <v>#NAME?</v>
      </c>
      <c r="BJ36" s="35"/>
    </row>
    <row r="37" spans="1:70" ht="66" customHeight="1">
      <c r="A37" s="144"/>
      <c r="B37" s="144"/>
      <c r="C37" s="144"/>
      <c r="D37" s="144"/>
      <c r="E37" s="144"/>
      <c r="F37" s="145">
        <v>1</v>
      </c>
      <c r="G37" s="145"/>
      <c r="H37" s="145"/>
      <c r="I37" s="131"/>
      <c r="J37" s="131"/>
      <c r="K37" s="159"/>
      <c r="L37" s="155" t="e">
        <f ca="1">mergeValue(A37) &amp;"."&amp; mergeValue(B37)&amp;"."&amp; mergeValue(C37)&amp;"."&amp; mergeValue(D37)&amp;"."&amp; mergeValue(E37)&amp;"."&amp; mergeValue(F37)</f>
        <v>#NAME?</v>
      </c>
      <c r="M37" s="165"/>
      <c r="N37" s="166"/>
      <c r="O37" s="167">
        <f>O33*1.2</f>
        <v>133.70400000000001</v>
      </c>
      <c r="P37" s="168"/>
      <c r="Q37" s="168"/>
      <c r="R37" s="169" t="s">
        <v>80</v>
      </c>
      <c r="S37" s="170" t="s">
        <v>137</v>
      </c>
      <c r="T37" s="169" t="s">
        <v>138</v>
      </c>
      <c r="U37" s="170" t="s">
        <v>137</v>
      </c>
      <c r="V37" s="167">
        <f>V33*1.2</f>
        <v>1103.6039999999998</v>
      </c>
      <c r="W37" s="168"/>
      <c r="X37" s="168"/>
      <c r="Y37" s="169" t="s">
        <v>139</v>
      </c>
      <c r="Z37" s="170" t="s">
        <v>137</v>
      </c>
      <c r="AA37" s="169" t="s">
        <v>81</v>
      </c>
      <c r="AB37" s="170" t="s">
        <v>137</v>
      </c>
      <c r="AC37" s="167">
        <f>AC33*1.2</f>
        <v>1103.6039999999998</v>
      </c>
      <c r="AD37" s="168"/>
      <c r="AE37" s="168"/>
      <c r="AF37" s="169" t="s">
        <v>85</v>
      </c>
      <c r="AG37" s="170" t="s">
        <v>137</v>
      </c>
      <c r="AH37" s="169" t="s">
        <v>140</v>
      </c>
      <c r="AI37" s="170" t="s">
        <v>137</v>
      </c>
      <c r="AJ37" s="167">
        <f>AJ33*1.2</f>
        <v>540.66</v>
      </c>
      <c r="AK37" s="168"/>
      <c r="AL37" s="168"/>
      <c r="AM37" s="169" t="s">
        <v>150</v>
      </c>
      <c r="AN37" s="170" t="s">
        <v>137</v>
      </c>
      <c r="AO37" s="169" t="s">
        <v>86</v>
      </c>
      <c r="AP37" s="170" t="s">
        <v>137</v>
      </c>
      <c r="AQ37" s="167">
        <f>AQ33*1.2</f>
        <v>540.66</v>
      </c>
      <c r="AR37" s="168"/>
      <c r="AS37" s="168"/>
      <c r="AT37" s="169" t="s">
        <v>87</v>
      </c>
      <c r="AU37" s="170" t="s">
        <v>137</v>
      </c>
      <c r="AV37" s="169" t="s">
        <v>142</v>
      </c>
      <c r="AW37" s="170" t="s">
        <v>137</v>
      </c>
      <c r="AX37" s="167">
        <f>AX33*1.2</f>
        <v>773.976</v>
      </c>
      <c r="AY37" s="168"/>
      <c r="AZ37" s="168"/>
      <c r="BA37" s="169" t="s">
        <v>143</v>
      </c>
      <c r="BB37" s="170" t="s">
        <v>137</v>
      </c>
      <c r="BC37" s="169" t="s">
        <v>88</v>
      </c>
      <c r="BD37" s="170" t="s">
        <v>144</v>
      </c>
      <c r="BE37" s="171"/>
      <c r="BF37" s="172" t="s">
        <v>145</v>
      </c>
      <c r="BG37" s="2" t="e">
        <f ca="1">strCheckDate(O38:BE38)</f>
        <v>#NAME?</v>
      </c>
      <c r="BI37" s="35" t="str">
        <f>IF(M37="","",M37 )</f>
        <v/>
      </c>
      <c r="BJ37" s="35"/>
      <c r="BK37" s="35"/>
      <c r="BL37" s="35"/>
    </row>
    <row r="38" spans="1:70" ht="14.25" hidden="1" customHeight="1">
      <c r="A38" s="144"/>
      <c r="B38" s="144"/>
      <c r="C38" s="144"/>
      <c r="D38" s="144"/>
      <c r="E38" s="144"/>
      <c r="F38" s="145"/>
      <c r="G38" s="145"/>
      <c r="H38" s="145"/>
      <c r="I38" s="131"/>
      <c r="J38" s="131"/>
      <c r="K38" s="159"/>
      <c r="L38" s="174"/>
      <c r="M38" s="175"/>
      <c r="N38" s="166"/>
      <c r="O38" s="176"/>
      <c r="P38" s="177"/>
      <c r="Q38" s="178" t="str">
        <f>R37 &amp; "-" &amp; T37</f>
        <v>01.01.2021-30.06.2021</v>
      </c>
      <c r="R38" s="169"/>
      <c r="S38" s="170"/>
      <c r="T38" s="179"/>
      <c r="U38" s="170"/>
      <c r="V38" s="176"/>
      <c r="W38" s="177"/>
      <c r="X38" s="178" t="str">
        <f>Y37 &amp; "-" &amp; AA37</f>
        <v>01.07.2021-31.12.2021</v>
      </c>
      <c r="Y38" s="169"/>
      <c r="Z38" s="170"/>
      <c r="AA38" s="179"/>
      <c r="AB38" s="170"/>
      <c r="AC38" s="176"/>
      <c r="AD38" s="177"/>
      <c r="AE38" s="178" t="str">
        <f>AF37 &amp; "-" &amp; AH37</f>
        <v>01.01.2022-30.06.2022</v>
      </c>
      <c r="AF38" s="169"/>
      <c r="AG38" s="170"/>
      <c r="AH38" s="179"/>
      <c r="AI38" s="170"/>
      <c r="AJ38" s="176"/>
      <c r="AK38" s="177"/>
      <c r="AL38" s="178" t="str">
        <f>AM37 &amp; "-" &amp; AO37</f>
        <v>07.07.2022-31.12.2022</v>
      </c>
      <c r="AM38" s="169"/>
      <c r="AN38" s="170"/>
      <c r="AO38" s="179"/>
      <c r="AP38" s="170"/>
      <c r="AQ38" s="176"/>
      <c r="AR38" s="177"/>
      <c r="AS38" s="178" t="str">
        <f>AT37 &amp; "-" &amp; AV37</f>
        <v>01.01.2023-30.06.2023</v>
      </c>
      <c r="AT38" s="169"/>
      <c r="AU38" s="170"/>
      <c r="AV38" s="179"/>
      <c r="AW38" s="170"/>
      <c r="AX38" s="176"/>
      <c r="AY38" s="177"/>
      <c r="AZ38" s="178" t="str">
        <f>BA37 &amp; "-" &amp; BC37</f>
        <v>01.07.2023-31.12.2023</v>
      </c>
      <c r="BA38" s="169"/>
      <c r="BB38" s="170"/>
      <c r="BC38" s="179"/>
      <c r="BD38" s="170"/>
      <c r="BE38" s="171"/>
      <c r="BF38" s="180"/>
      <c r="BJ38" s="35"/>
    </row>
    <row r="39" spans="1:70" s="191" customFormat="1" ht="15" customHeight="1">
      <c r="A39" s="144"/>
      <c r="B39" s="144"/>
      <c r="C39" s="144"/>
      <c r="D39" s="144"/>
      <c r="E39" s="144"/>
      <c r="F39" s="145"/>
      <c r="G39" s="145"/>
      <c r="H39" s="145"/>
      <c r="I39" s="131"/>
      <c r="J39" s="131"/>
      <c r="K39" s="181"/>
      <c r="L39" s="182"/>
      <c r="M39" s="183" t="s">
        <v>146</v>
      </c>
      <c r="N39" s="184"/>
      <c r="O39" s="185"/>
      <c r="P39" s="185"/>
      <c r="Q39" s="185"/>
      <c r="R39" s="186"/>
      <c r="S39" s="187"/>
      <c r="T39" s="187"/>
      <c r="U39" s="187"/>
      <c r="V39" s="185"/>
      <c r="W39" s="185"/>
      <c r="X39" s="185"/>
      <c r="Y39" s="186"/>
      <c r="Z39" s="187"/>
      <c r="AA39" s="187"/>
      <c r="AB39" s="187"/>
      <c r="AC39" s="185"/>
      <c r="AD39" s="185"/>
      <c r="AE39" s="185"/>
      <c r="AF39" s="186"/>
      <c r="AG39" s="187"/>
      <c r="AH39" s="187"/>
      <c r="AI39" s="187"/>
      <c r="AJ39" s="185"/>
      <c r="AK39" s="185"/>
      <c r="AL39" s="185"/>
      <c r="AM39" s="186"/>
      <c r="AN39" s="187"/>
      <c r="AO39" s="187"/>
      <c r="AP39" s="187"/>
      <c r="AQ39" s="185"/>
      <c r="AR39" s="185"/>
      <c r="AS39" s="185"/>
      <c r="AT39" s="186"/>
      <c r="AU39" s="187"/>
      <c r="AV39" s="187"/>
      <c r="AW39" s="187"/>
      <c r="AX39" s="185"/>
      <c r="AY39" s="185"/>
      <c r="AZ39" s="185"/>
      <c r="BA39" s="186"/>
      <c r="BB39" s="187"/>
      <c r="BC39" s="187"/>
      <c r="BD39" s="187"/>
      <c r="BE39" s="188"/>
      <c r="BF39" s="189"/>
      <c r="BG39" s="190"/>
      <c r="BH39" s="190"/>
      <c r="BI39" s="190"/>
      <c r="BJ39" s="35"/>
      <c r="BK39" s="190"/>
      <c r="BL39" s="2"/>
      <c r="BM39" s="2"/>
      <c r="BN39" s="2"/>
      <c r="BO39" s="2"/>
      <c r="BP39" s="2"/>
      <c r="BQ39" s="2"/>
      <c r="BR39" s="4"/>
    </row>
    <row r="40" spans="1:70" s="191" customFormat="1" ht="15" customHeight="1">
      <c r="A40" s="144"/>
      <c r="B40" s="144"/>
      <c r="C40" s="144"/>
      <c r="D40" s="144"/>
      <c r="E40" s="145"/>
      <c r="F40" s="146"/>
      <c r="G40" s="146"/>
      <c r="H40" s="146"/>
      <c r="I40" s="131"/>
      <c r="J40" s="192"/>
      <c r="K40" s="181"/>
      <c r="L40" s="182"/>
      <c r="M40" s="193" t="s">
        <v>147</v>
      </c>
      <c r="N40" s="184"/>
      <c r="O40" s="185"/>
      <c r="P40" s="185"/>
      <c r="Q40" s="185"/>
      <c r="R40" s="186"/>
      <c r="S40" s="187"/>
      <c r="T40" s="187"/>
      <c r="U40" s="184"/>
      <c r="V40" s="185"/>
      <c r="W40" s="185"/>
      <c r="X40" s="185"/>
      <c r="Y40" s="186"/>
      <c r="Z40" s="187"/>
      <c r="AA40" s="187"/>
      <c r="AB40" s="184"/>
      <c r="AC40" s="185"/>
      <c r="AD40" s="185"/>
      <c r="AE40" s="185"/>
      <c r="AF40" s="186"/>
      <c r="AG40" s="187"/>
      <c r="AH40" s="187"/>
      <c r="AI40" s="184"/>
      <c r="AJ40" s="185"/>
      <c r="AK40" s="185"/>
      <c r="AL40" s="185"/>
      <c r="AM40" s="186"/>
      <c r="AN40" s="187"/>
      <c r="AO40" s="187"/>
      <c r="AP40" s="184"/>
      <c r="AQ40" s="185"/>
      <c r="AR40" s="185"/>
      <c r="AS40" s="185"/>
      <c r="AT40" s="186"/>
      <c r="AU40" s="187"/>
      <c r="AV40" s="187"/>
      <c r="AW40" s="184"/>
      <c r="AX40" s="185"/>
      <c r="AY40" s="185"/>
      <c r="AZ40" s="185"/>
      <c r="BA40" s="186"/>
      <c r="BB40" s="187"/>
      <c r="BC40" s="187"/>
      <c r="BD40" s="184"/>
      <c r="BE40" s="187"/>
      <c r="BF40" s="188"/>
      <c r="BG40" s="190"/>
      <c r="BH40" s="190"/>
      <c r="BI40" s="190"/>
      <c r="BJ40" s="190"/>
      <c r="BK40" s="190"/>
      <c r="BL40" s="190"/>
      <c r="BM40" s="190"/>
      <c r="BN40" s="190"/>
      <c r="BO40" s="190"/>
      <c r="BP40" s="190"/>
      <c r="BQ40" s="190"/>
    </row>
    <row r="41" spans="1:70" s="191" customFormat="1" ht="15" customHeight="1">
      <c r="A41" s="144"/>
      <c r="B41" s="144"/>
      <c r="C41" s="144"/>
      <c r="D41" s="145"/>
      <c r="E41" s="194" t="s">
        <v>149</v>
      </c>
      <c r="F41" s="146"/>
      <c r="G41" s="146"/>
      <c r="H41" s="146"/>
      <c r="I41" s="181"/>
      <c r="J41" s="192"/>
      <c r="K41" s="147"/>
      <c r="L41" s="182"/>
      <c r="M41" s="195" t="s">
        <v>148</v>
      </c>
      <c r="N41" s="184"/>
      <c r="O41" s="185"/>
      <c r="P41" s="185"/>
      <c r="Q41" s="185"/>
      <c r="R41" s="186"/>
      <c r="S41" s="187"/>
      <c r="T41" s="187"/>
      <c r="U41" s="184"/>
      <c r="V41" s="185"/>
      <c r="W41" s="185"/>
      <c r="X41" s="185"/>
      <c r="Y41" s="186"/>
      <c r="Z41" s="187"/>
      <c r="AA41" s="187"/>
      <c r="AB41" s="184"/>
      <c r="AC41" s="185"/>
      <c r="AD41" s="185"/>
      <c r="AE41" s="185"/>
      <c r="AF41" s="186"/>
      <c r="AG41" s="187"/>
      <c r="AH41" s="187"/>
      <c r="AI41" s="184"/>
      <c r="AJ41" s="185"/>
      <c r="AK41" s="185"/>
      <c r="AL41" s="185"/>
      <c r="AM41" s="186"/>
      <c r="AN41" s="187"/>
      <c r="AO41" s="187"/>
      <c r="AP41" s="184"/>
      <c r="AQ41" s="185"/>
      <c r="AR41" s="185"/>
      <c r="AS41" s="185"/>
      <c r="AT41" s="186"/>
      <c r="AU41" s="187"/>
      <c r="AV41" s="187"/>
      <c r="AW41" s="184"/>
      <c r="AX41" s="185"/>
      <c r="AY41" s="185"/>
      <c r="AZ41" s="185"/>
      <c r="BA41" s="186"/>
      <c r="BB41" s="187"/>
      <c r="BC41" s="187"/>
      <c r="BD41" s="184"/>
      <c r="BE41" s="187"/>
      <c r="BF41" s="188"/>
      <c r="BG41" s="190"/>
      <c r="BH41" s="190"/>
      <c r="BI41" s="190"/>
      <c r="BJ41" s="190"/>
      <c r="BK41" s="190"/>
      <c r="BL41" s="190"/>
      <c r="BM41" s="190"/>
      <c r="BN41" s="190"/>
      <c r="BO41" s="190"/>
      <c r="BP41" s="190"/>
      <c r="BQ41" s="190"/>
    </row>
    <row r="42" spans="1:70" ht="3" customHeight="1"/>
    <row r="43" spans="1:70" ht="48.95" customHeight="1">
      <c r="L43" s="207">
        <v>1</v>
      </c>
      <c r="M43" s="77" t="s">
        <v>152</v>
      </c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</row>
  </sheetData>
  <mergeCells count="160">
    <mergeCell ref="BF37:BF39"/>
    <mergeCell ref="M43:BE43"/>
    <mergeCell ref="AV37:AV38"/>
    <mergeCell ref="AW37:AW38"/>
    <mergeCell ref="BA37:BA38"/>
    <mergeCell ref="BB37:BB38"/>
    <mergeCell ref="BC37:BC38"/>
    <mergeCell ref="BD37:BD38"/>
    <mergeCell ref="AM37:AM38"/>
    <mergeCell ref="AN37:AN38"/>
    <mergeCell ref="AO37:AO38"/>
    <mergeCell ref="AP37:AP38"/>
    <mergeCell ref="AT37:AT38"/>
    <mergeCell ref="AU37:AU38"/>
    <mergeCell ref="AA37:AA38"/>
    <mergeCell ref="AB37:AB38"/>
    <mergeCell ref="AF37:AF38"/>
    <mergeCell ref="AG37:AG38"/>
    <mergeCell ref="AH37:AH38"/>
    <mergeCell ref="AI37:AI38"/>
    <mergeCell ref="E36:E39"/>
    <mergeCell ref="J36:J39"/>
    <mergeCell ref="O36:BE36"/>
    <mergeCell ref="N37:N38"/>
    <mergeCell ref="R37:R38"/>
    <mergeCell ref="S37:S38"/>
    <mergeCell ref="T37:T38"/>
    <mergeCell ref="U37:U38"/>
    <mergeCell ref="Y37:Y38"/>
    <mergeCell ref="Z37:Z38"/>
    <mergeCell ref="AW33:AW34"/>
    <mergeCell ref="BA33:BA34"/>
    <mergeCell ref="BB33:BB34"/>
    <mergeCell ref="BC33:BC34"/>
    <mergeCell ref="BD33:BD34"/>
    <mergeCell ref="BF33:BF35"/>
    <mergeCell ref="AN33:AN34"/>
    <mergeCell ref="AO33:AO34"/>
    <mergeCell ref="AP33:AP34"/>
    <mergeCell ref="AT33:AT34"/>
    <mergeCell ref="AU33:AU34"/>
    <mergeCell ref="AV33:AV34"/>
    <mergeCell ref="AB33:AB34"/>
    <mergeCell ref="AF33:AF34"/>
    <mergeCell ref="AG33:AG34"/>
    <mergeCell ref="AH33:AH34"/>
    <mergeCell ref="AI33:AI34"/>
    <mergeCell ref="AM33:AM34"/>
    <mergeCell ref="J32:J35"/>
    <mergeCell ref="O32:BE32"/>
    <mergeCell ref="N33:N34"/>
    <mergeCell ref="R33:R34"/>
    <mergeCell ref="S33:S34"/>
    <mergeCell ref="T33:T34"/>
    <mergeCell ref="U33:U34"/>
    <mergeCell ref="Y33:Y34"/>
    <mergeCell ref="Z33:Z34"/>
    <mergeCell ref="AA33:AA34"/>
    <mergeCell ref="A28:A41"/>
    <mergeCell ref="O28:BE28"/>
    <mergeCell ref="B29:B41"/>
    <mergeCell ref="O29:BE29"/>
    <mergeCell ref="C30:C41"/>
    <mergeCell ref="O30:BE30"/>
    <mergeCell ref="D31:D40"/>
    <mergeCell ref="I31:I40"/>
    <mergeCell ref="O31:BE31"/>
    <mergeCell ref="E32:E35"/>
    <mergeCell ref="AW23:AW24"/>
    <mergeCell ref="BA23:BA24"/>
    <mergeCell ref="BB23:BB24"/>
    <mergeCell ref="BC23:BC24"/>
    <mergeCell ref="BD23:BD24"/>
    <mergeCell ref="BF23:BF25"/>
    <mergeCell ref="AN23:AN24"/>
    <mergeCell ref="AO23:AO24"/>
    <mergeCell ref="AP23:AP24"/>
    <mergeCell ref="AT23:AT24"/>
    <mergeCell ref="AU23:AU24"/>
    <mergeCell ref="AV23:AV24"/>
    <mergeCell ref="AB23:AB24"/>
    <mergeCell ref="AF23:AF24"/>
    <mergeCell ref="AG23:AG24"/>
    <mergeCell ref="AH23:AH24"/>
    <mergeCell ref="AI23:AI24"/>
    <mergeCell ref="AM23:AM24"/>
    <mergeCell ref="J22:J25"/>
    <mergeCell ref="O22:BE22"/>
    <mergeCell ref="N23:N24"/>
    <mergeCell ref="R23:R24"/>
    <mergeCell ref="S23:S24"/>
    <mergeCell ref="T23:T24"/>
    <mergeCell ref="U23:U24"/>
    <mergeCell ref="Y23:Y24"/>
    <mergeCell ref="Z23:Z24"/>
    <mergeCell ref="AA23:AA24"/>
    <mergeCell ref="A18:A27"/>
    <mergeCell ref="O18:BE18"/>
    <mergeCell ref="B19:B27"/>
    <mergeCell ref="O19:BE19"/>
    <mergeCell ref="C20:C27"/>
    <mergeCell ref="O20:BE20"/>
    <mergeCell ref="D21:D26"/>
    <mergeCell ref="I21:I26"/>
    <mergeCell ref="O21:BE21"/>
    <mergeCell ref="E22:E25"/>
    <mergeCell ref="S17:T17"/>
    <mergeCell ref="Z17:AA17"/>
    <mergeCell ref="AG17:AH17"/>
    <mergeCell ref="AN17:AO17"/>
    <mergeCell ref="AU17:AV17"/>
    <mergeCell ref="BB17:BC17"/>
    <mergeCell ref="S16:T16"/>
    <mergeCell ref="Z16:AA16"/>
    <mergeCell ref="AG16:AH16"/>
    <mergeCell ref="AN16:AO16"/>
    <mergeCell ref="AU16:AV16"/>
    <mergeCell ref="BB16:BC16"/>
    <mergeCell ref="BD14:BD16"/>
    <mergeCell ref="BE14:BE16"/>
    <mergeCell ref="P15:Q15"/>
    <mergeCell ref="R15:T15"/>
    <mergeCell ref="W15:X15"/>
    <mergeCell ref="Y15:AA15"/>
    <mergeCell ref="AD15:AE15"/>
    <mergeCell ref="AF15:AH15"/>
    <mergeCell ref="AK15:AL15"/>
    <mergeCell ref="AM15:AO15"/>
    <mergeCell ref="AI14:AI16"/>
    <mergeCell ref="AJ14:AO14"/>
    <mergeCell ref="AP14:AP16"/>
    <mergeCell ref="AQ14:AV14"/>
    <mergeCell ref="AW14:AW16"/>
    <mergeCell ref="AX14:BC14"/>
    <mergeCell ref="AR15:AS15"/>
    <mergeCell ref="AT15:AV15"/>
    <mergeCell ref="AY15:AZ15"/>
    <mergeCell ref="BA15:BC15"/>
    <mergeCell ref="L13:BE13"/>
    <mergeCell ref="BF13:BF16"/>
    <mergeCell ref="L14:L16"/>
    <mergeCell ref="M14:M16"/>
    <mergeCell ref="N14:N16"/>
    <mergeCell ref="O14:T14"/>
    <mergeCell ref="U14:U16"/>
    <mergeCell ref="V14:AA14"/>
    <mergeCell ref="AB14:AB16"/>
    <mergeCell ref="AC14:AH14"/>
    <mergeCell ref="O12:U12"/>
    <mergeCell ref="V12:AB12"/>
    <mergeCell ref="AC12:AI12"/>
    <mergeCell ref="AJ12:AP12"/>
    <mergeCell ref="AQ12:AW12"/>
    <mergeCell ref="AX12:BD12"/>
    <mergeCell ref="L5:U5"/>
    <mergeCell ref="O7:BE7"/>
    <mergeCell ref="O8:BE8"/>
    <mergeCell ref="O9:BE9"/>
    <mergeCell ref="O10:BE10"/>
    <mergeCell ref="L11:M11"/>
  </mergeCells>
  <dataValidations count="8">
    <dataValidation type="decimal" allowBlank="1" showErrorMessage="1" errorTitle="Ошибка" error="Допускается ввод только действительных чисел!" sqref="O33 O23 O37 V23 V37 V33 AC37 AC33 AC23 AJ33 AJ23 AJ37 AQ23 AQ37 AQ33 AX37 AX33 AX23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U23:U24 S33:S34 U37:U38 S23:S24 S37:S38 U33:U34 AB37:AB38 Z23:Z24 AB33:AB34 Z37:Z38 Z33:Z34 AB23:AB24 AI33:AI34 AG37:AG38 AG33:AG34 AI23:AI24 AG23:AG24 AI37:AI38 AN33:AN34 AP23:AP24 AP37:AP38 AN23:AN24 AN37:AN38 AP33:AP34 AW37:AW38 AU23:AU24 AW33:AW34 AU37:AU38 AU33:AU34 AW23:AW24 BD37:BD38 BB37:BB38 BB33:BB34 BD33:BD34 BD23:BD24 BB23:BB24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T33:T34 R33 T23:T24 R23 R37 T37:T38 AA23:AA24 Y23 Y37 AA37:AA38 AA33:AA34 Y33 AF37 AH37:AH38 AH33:AH34 AF33 AH23:AH24 AF23 AO33:AO34 AM33 AO23:AO24 AM23 AM37 AO37:AO38 AV23:AV24 AT23 AT37 AV37:AV38 AV33:AV34 AT33 BA37 BC37:BC38 BC33:BC34 BA33 BC23:BC24 BA23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3 M23 M37">
      <formula1>900</formula1>
    </dataValidation>
    <dataValidation allowBlank="1" sqref="S25:S27 S35 S39:S41 Z25:Z27 Z35 Z39:Z41 AG25:AG27 AG35 AG39:AG41 AN25:AN27 AN35 AN39:AN41 AU25:AU27 AU35 AU39:AU41 BB25:BB27 BB35 BB39:BB41"/>
    <dataValidation type="list" allowBlank="1" showInputMessage="1" showErrorMessage="1" errorTitle="Ошибка" error="Выберите значение из списка" sqref="O32 O22 O36 V32 V22 V36 AC32 AC22 AC36 AJ32 AJ22 AJ36 AQ32 AQ22 AQ36 AX32 AX22 AX36">
      <formula1>kind_of_cons</formula1>
    </dataValidation>
    <dataValidation allowBlank="1" promptTitle="checkPeriodRange" sqref="Q34 Q24 Q38 X38 X24 X34 AE38 AE34 AE24 AL24 AL34 AL38 AS38 AS24 AS34 AZ38 AZ34 AZ24"/>
    <dataValidation type="textLength" operator="lessThanOrEqual" allowBlank="1" showInputMessage="1" showErrorMessage="1" errorTitle="Ошибка" error="Допускается ввод не более 900 символов!" sqref="O31 BF6 BF8:BF9 V31 AC31 AJ31 AQ31 O21:BE21 AX31">
      <formula1>900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39"/>
  <sheetViews>
    <sheetView tabSelected="1" topLeftCell="I4" workbookViewId="0">
      <selection activeCell="M31" sqref="M31"/>
    </sheetView>
  </sheetViews>
  <sheetFormatPr defaultColWidth="10.5703125" defaultRowHeight="14.25"/>
  <cols>
    <col min="1" max="6" width="10.5703125" style="4" hidden="1" customWidth="1"/>
    <col min="7" max="8" width="9.140625" style="33" hidden="1" customWidth="1"/>
    <col min="9" max="9" width="3.7109375" style="33" customWidth="1"/>
    <col min="10" max="11" width="3.7109375" style="3" customWidth="1"/>
    <col min="12" max="12" width="12.7109375" style="4" customWidth="1"/>
    <col min="13" max="13" width="47.42578125" style="4" customWidth="1"/>
    <col min="14" max="14" width="1.7109375" style="4" hidden="1" customWidth="1"/>
    <col min="15" max="15" width="20.7109375" style="4" customWidth="1"/>
    <col min="16" max="17" width="23.7109375" style="4" hidden="1" customWidth="1"/>
    <col min="18" max="18" width="11.7109375" style="4" customWidth="1"/>
    <col min="19" max="19" width="3.7109375" style="4" customWidth="1"/>
    <col min="20" max="20" width="11.7109375" style="4" customWidth="1"/>
    <col min="21" max="21" width="8.5703125" style="4" customWidth="1"/>
    <col min="22" max="22" width="20.7109375" style="4" customWidth="1"/>
    <col min="23" max="24" width="23.7109375" style="4" hidden="1" customWidth="1"/>
    <col min="25" max="25" width="11.7109375" style="4" customWidth="1"/>
    <col min="26" max="26" width="3.7109375" style="4" customWidth="1"/>
    <col min="27" max="27" width="11.7109375" style="4" customWidth="1"/>
    <col min="28" max="28" width="8.5703125" style="4" customWidth="1"/>
    <col min="29" max="29" width="20.7109375" style="4" customWidth="1"/>
    <col min="30" max="31" width="23.7109375" style="4" hidden="1" customWidth="1"/>
    <col min="32" max="32" width="11.7109375" style="4" customWidth="1"/>
    <col min="33" max="33" width="3.7109375" style="4" customWidth="1"/>
    <col min="34" max="34" width="11.7109375" style="4" customWidth="1"/>
    <col min="35" max="35" width="8.5703125" style="4" customWidth="1"/>
    <col min="36" max="36" width="20.7109375" style="4" customWidth="1"/>
    <col min="37" max="38" width="23.7109375" style="4" hidden="1" customWidth="1"/>
    <col min="39" max="39" width="11.7109375" style="4" customWidth="1"/>
    <col min="40" max="40" width="3.7109375" style="4" customWidth="1"/>
    <col min="41" max="41" width="11.7109375" style="4" customWidth="1"/>
    <col min="42" max="42" width="8.5703125" style="4" customWidth="1"/>
    <col min="43" max="43" width="20.7109375" style="4" customWidth="1"/>
    <col min="44" max="45" width="23.7109375" style="4" hidden="1" customWidth="1"/>
    <col min="46" max="46" width="11.7109375" style="4" customWidth="1"/>
    <col min="47" max="47" width="3.7109375" style="4" customWidth="1"/>
    <col min="48" max="48" width="11.7109375" style="4" customWidth="1"/>
    <col min="49" max="49" width="8.5703125" style="4" customWidth="1"/>
    <col min="50" max="50" width="20.7109375" style="4" customWidth="1"/>
    <col min="51" max="52" width="23.7109375" style="4" hidden="1" customWidth="1"/>
    <col min="53" max="53" width="11.7109375" style="4" customWidth="1"/>
    <col min="54" max="54" width="3.7109375" style="4" customWidth="1"/>
    <col min="55" max="55" width="11.7109375" style="4" customWidth="1"/>
    <col min="56" max="56" width="8.5703125" style="4" hidden="1" customWidth="1"/>
    <col min="57" max="57" width="4.7109375" style="4" customWidth="1"/>
    <col min="58" max="58" width="115.7109375" style="4" customWidth="1"/>
    <col min="59" max="60" width="10.5703125" style="2"/>
    <col min="61" max="61" width="11.140625" style="2" customWidth="1"/>
    <col min="62" max="69" width="10.5703125" style="2"/>
    <col min="70" max="16384" width="10.5703125" style="4"/>
  </cols>
  <sheetData>
    <row r="1" spans="7:69" hidden="1">
      <c r="Q1" s="208"/>
      <c r="R1" s="208"/>
      <c r="X1" s="208"/>
      <c r="Y1" s="208"/>
      <c r="AE1" s="208"/>
      <c r="AF1" s="208"/>
      <c r="AL1" s="208"/>
      <c r="AM1" s="208"/>
      <c r="AS1" s="208"/>
      <c r="AT1" s="208"/>
      <c r="AZ1" s="208"/>
      <c r="BA1" s="208"/>
    </row>
    <row r="2" spans="7:69" hidden="1">
      <c r="U2" s="208"/>
      <c r="AB2" s="208"/>
      <c r="AI2" s="208"/>
      <c r="AP2" s="208"/>
      <c r="AW2" s="208"/>
      <c r="BD2" s="208"/>
    </row>
    <row r="3" spans="7:69" hidden="1"/>
    <row r="4" spans="7:69" ht="3" customHeight="1">
      <c r="J4" s="38"/>
      <c r="K4" s="38"/>
      <c r="L4" s="39"/>
      <c r="M4" s="39"/>
      <c r="N4" s="39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</row>
    <row r="5" spans="7:69" ht="24.95" customHeight="1">
      <c r="J5" s="38"/>
      <c r="K5" s="38"/>
      <c r="L5" s="79" t="s">
        <v>118</v>
      </c>
      <c r="M5" s="80"/>
      <c r="N5" s="80"/>
      <c r="O5" s="80"/>
      <c r="P5" s="80"/>
      <c r="Q5" s="80"/>
      <c r="R5" s="80"/>
      <c r="S5" s="80"/>
      <c r="T5" s="80"/>
      <c r="U5" s="81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</row>
    <row r="6" spans="7:69" ht="3" customHeight="1">
      <c r="J6" s="38"/>
      <c r="K6" s="38"/>
      <c r="L6" s="39"/>
      <c r="M6" s="39"/>
      <c r="N6" s="39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</row>
    <row r="7" spans="7:69" s="26" customFormat="1" ht="5.25" hidden="1">
      <c r="L7" s="121"/>
      <c r="M7" s="122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4"/>
    </row>
    <row r="8" spans="7:69" s="27" customFormat="1" ht="30">
      <c r="G8" s="120"/>
      <c r="H8" s="120"/>
      <c r="L8" s="28"/>
      <c r="M8" s="45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125"/>
      <c r="O8" s="110" t="str">
        <f>IF(datePr_ch="",IF(datePr="","",datePr),datePr_ch)</f>
        <v>30.04.2020</v>
      </c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</row>
    <row r="9" spans="7:69" s="27" customFormat="1" ht="30">
      <c r="G9" s="120"/>
      <c r="H9" s="120"/>
      <c r="L9" s="28"/>
      <c r="M9" s="45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125"/>
      <c r="O9" s="110" t="str">
        <f>IF(numberPr_ch="",IF(numberPr="","",numberPr),numberPr_ch)</f>
        <v>4229</v>
      </c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</row>
    <row r="10" spans="7:69" s="26" customFormat="1" ht="5.25" hidden="1">
      <c r="L10" s="121"/>
      <c r="M10" s="122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4"/>
    </row>
    <row r="11" spans="7:69" s="7" customFormat="1" ht="15.75" hidden="1" customHeight="1">
      <c r="G11" s="127"/>
      <c r="H11" s="127"/>
      <c r="L11" s="128"/>
      <c r="M11" s="128"/>
      <c r="N11" s="129"/>
      <c r="O11" s="47"/>
      <c r="P11" s="47"/>
      <c r="Q11" s="47"/>
      <c r="R11" s="47"/>
      <c r="S11" s="47"/>
      <c r="T11" s="47"/>
      <c r="U11" s="130" t="s">
        <v>119</v>
      </c>
      <c r="V11" s="47"/>
      <c r="W11" s="47"/>
      <c r="X11" s="47"/>
      <c r="Y11" s="47"/>
      <c r="Z11" s="47"/>
      <c r="AA11" s="47"/>
      <c r="AB11" s="130" t="s">
        <v>119</v>
      </c>
      <c r="AC11" s="47"/>
      <c r="AD11" s="47"/>
      <c r="AE11" s="47"/>
      <c r="AF11" s="47"/>
      <c r="AG11" s="47"/>
      <c r="AH11" s="47"/>
      <c r="AI11" s="130" t="s">
        <v>119</v>
      </c>
      <c r="AJ11" s="47"/>
      <c r="AK11" s="47"/>
      <c r="AL11" s="47"/>
      <c r="AM11" s="47"/>
      <c r="AN11" s="47"/>
      <c r="AO11" s="47"/>
      <c r="AP11" s="130" t="s">
        <v>119</v>
      </c>
      <c r="AQ11" s="47"/>
      <c r="AR11" s="47"/>
      <c r="AS11" s="47"/>
      <c r="AT11" s="47"/>
      <c r="AU11" s="47"/>
      <c r="AV11" s="47"/>
      <c r="AW11" s="130" t="s">
        <v>119</v>
      </c>
      <c r="AX11" s="47"/>
      <c r="AY11" s="47"/>
      <c r="AZ11" s="47"/>
      <c r="BA11" s="47"/>
      <c r="BB11" s="47"/>
      <c r="BC11" s="47"/>
      <c r="BD11" s="130" t="s">
        <v>119</v>
      </c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</row>
    <row r="12" spans="7:69" s="7" customFormat="1" ht="15">
      <c r="G12" s="127"/>
      <c r="H12" s="127"/>
      <c r="L12" s="129"/>
      <c r="M12" s="129"/>
      <c r="N12" s="129"/>
      <c r="O12" s="131"/>
      <c r="P12" s="131"/>
      <c r="Q12" s="131"/>
      <c r="R12" s="131"/>
      <c r="S12" s="131"/>
      <c r="T12" s="131"/>
      <c r="U12" s="131"/>
      <c r="V12" s="131" t="s">
        <v>84</v>
      </c>
      <c r="W12" s="131"/>
      <c r="X12" s="131"/>
      <c r="Y12" s="131"/>
      <c r="Z12" s="131"/>
      <c r="AA12" s="131"/>
      <c r="AB12" s="131"/>
      <c r="AC12" s="131" t="s">
        <v>84</v>
      </c>
      <c r="AD12" s="131"/>
      <c r="AE12" s="131"/>
      <c r="AF12" s="131"/>
      <c r="AG12" s="131"/>
      <c r="AH12" s="131"/>
      <c r="AI12" s="131"/>
      <c r="AJ12" s="131" t="s">
        <v>84</v>
      </c>
      <c r="AK12" s="131"/>
      <c r="AL12" s="131"/>
      <c r="AM12" s="131"/>
      <c r="AN12" s="131"/>
      <c r="AO12" s="131"/>
      <c r="AP12" s="131"/>
      <c r="AQ12" s="131" t="s">
        <v>84</v>
      </c>
      <c r="AR12" s="131"/>
      <c r="AS12" s="131"/>
      <c r="AT12" s="131"/>
      <c r="AU12" s="131"/>
      <c r="AV12" s="131"/>
      <c r="AW12" s="131"/>
      <c r="AX12" s="131" t="s">
        <v>84</v>
      </c>
      <c r="AY12" s="131"/>
      <c r="AZ12" s="131"/>
      <c r="BA12" s="131"/>
      <c r="BB12" s="131"/>
      <c r="BC12" s="131"/>
      <c r="BD12" s="131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</row>
    <row r="13" spans="7:69" ht="15" customHeight="1">
      <c r="J13" s="38"/>
      <c r="K13" s="38"/>
      <c r="L13" s="82" t="s">
        <v>1</v>
      </c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 t="s">
        <v>2</v>
      </c>
    </row>
    <row r="14" spans="7:69" ht="15" customHeight="1">
      <c r="J14" s="38"/>
      <c r="K14" s="38"/>
      <c r="L14" s="82" t="s">
        <v>3</v>
      </c>
      <c r="M14" s="82" t="s">
        <v>120</v>
      </c>
      <c r="N14" s="82"/>
      <c r="O14" s="132" t="s">
        <v>121</v>
      </c>
      <c r="P14" s="132"/>
      <c r="Q14" s="132"/>
      <c r="R14" s="132"/>
      <c r="S14" s="132"/>
      <c r="T14" s="132"/>
      <c r="U14" s="82" t="s">
        <v>122</v>
      </c>
      <c r="V14" s="132" t="s">
        <v>121</v>
      </c>
      <c r="W14" s="132"/>
      <c r="X14" s="132"/>
      <c r="Y14" s="132"/>
      <c r="Z14" s="132"/>
      <c r="AA14" s="132"/>
      <c r="AB14" s="82" t="s">
        <v>122</v>
      </c>
      <c r="AC14" s="132" t="s">
        <v>121</v>
      </c>
      <c r="AD14" s="132"/>
      <c r="AE14" s="132"/>
      <c r="AF14" s="132"/>
      <c r="AG14" s="132"/>
      <c r="AH14" s="132"/>
      <c r="AI14" s="82" t="s">
        <v>122</v>
      </c>
      <c r="AJ14" s="132" t="s">
        <v>121</v>
      </c>
      <c r="AK14" s="132"/>
      <c r="AL14" s="132"/>
      <c r="AM14" s="132"/>
      <c r="AN14" s="132"/>
      <c r="AO14" s="132"/>
      <c r="AP14" s="82" t="s">
        <v>122</v>
      </c>
      <c r="AQ14" s="132" t="s">
        <v>121</v>
      </c>
      <c r="AR14" s="132"/>
      <c r="AS14" s="132"/>
      <c r="AT14" s="132"/>
      <c r="AU14" s="132"/>
      <c r="AV14" s="132"/>
      <c r="AW14" s="82" t="s">
        <v>122</v>
      </c>
      <c r="AX14" s="132" t="s">
        <v>121</v>
      </c>
      <c r="AY14" s="132"/>
      <c r="AZ14" s="132"/>
      <c r="BA14" s="132"/>
      <c r="BB14" s="132"/>
      <c r="BC14" s="132"/>
      <c r="BD14" s="82" t="s">
        <v>122</v>
      </c>
      <c r="BE14" s="133" t="s">
        <v>89</v>
      </c>
      <c r="BF14" s="82"/>
    </row>
    <row r="15" spans="7:69" ht="14.25" customHeight="1">
      <c r="J15" s="38"/>
      <c r="K15" s="38"/>
      <c r="L15" s="82"/>
      <c r="M15" s="82"/>
      <c r="N15" s="82"/>
      <c r="O15" s="8" t="s">
        <v>123</v>
      </c>
      <c r="P15" s="134" t="s">
        <v>124</v>
      </c>
      <c r="Q15" s="134"/>
      <c r="R15" s="135" t="s">
        <v>125</v>
      </c>
      <c r="S15" s="135"/>
      <c r="T15" s="135"/>
      <c r="U15" s="82"/>
      <c r="V15" s="8" t="s">
        <v>123</v>
      </c>
      <c r="W15" s="134" t="s">
        <v>124</v>
      </c>
      <c r="X15" s="134"/>
      <c r="Y15" s="135" t="s">
        <v>125</v>
      </c>
      <c r="Z15" s="135"/>
      <c r="AA15" s="135"/>
      <c r="AB15" s="82"/>
      <c r="AC15" s="8" t="s">
        <v>123</v>
      </c>
      <c r="AD15" s="134" t="s">
        <v>124</v>
      </c>
      <c r="AE15" s="134"/>
      <c r="AF15" s="135" t="s">
        <v>125</v>
      </c>
      <c r="AG15" s="135"/>
      <c r="AH15" s="135"/>
      <c r="AI15" s="82"/>
      <c r="AJ15" s="8" t="s">
        <v>123</v>
      </c>
      <c r="AK15" s="134" t="s">
        <v>124</v>
      </c>
      <c r="AL15" s="134"/>
      <c r="AM15" s="135" t="s">
        <v>125</v>
      </c>
      <c r="AN15" s="135"/>
      <c r="AO15" s="135"/>
      <c r="AP15" s="82"/>
      <c r="AQ15" s="8" t="s">
        <v>123</v>
      </c>
      <c r="AR15" s="134" t="s">
        <v>124</v>
      </c>
      <c r="AS15" s="134"/>
      <c r="AT15" s="135" t="s">
        <v>125</v>
      </c>
      <c r="AU15" s="135"/>
      <c r="AV15" s="135"/>
      <c r="AW15" s="82"/>
      <c r="AX15" s="8" t="s">
        <v>123</v>
      </c>
      <c r="AY15" s="134" t="s">
        <v>124</v>
      </c>
      <c r="AZ15" s="134"/>
      <c r="BA15" s="135" t="s">
        <v>125</v>
      </c>
      <c r="BB15" s="135"/>
      <c r="BC15" s="135"/>
      <c r="BD15" s="82"/>
      <c r="BE15" s="133"/>
      <c r="BF15" s="82"/>
    </row>
    <row r="16" spans="7:69" ht="33.75" customHeight="1">
      <c r="J16" s="38"/>
      <c r="K16" s="38"/>
      <c r="L16" s="82"/>
      <c r="M16" s="82"/>
      <c r="N16" s="82"/>
      <c r="O16" s="136" t="s">
        <v>126</v>
      </c>
      <c r="P16" s="137" t="s">
        <v>127</v>
      </c>
      <c r="Q16" s="137" t="s">
        <v>128</v>
      </c>
      <c r="R16" s="138" t="s">
        <v>129</v>
      </c>
      <c r="S16" s="139" t="s">
        <v>130</v>
      </c>
      <c r="T16" s="139"/>
      <c r="U16" s="82"/>
      <c r="V16" s="136" t="s">
        <v>126</v>
      </c>
      <c r="W16" s="137" t="s">
        <v>127</v>
      </c>
      <c r="X16" s="137" t="s">
        <v>128</v>
      </c>
      <c r="Y16" s="138" t="s">
        <v>129</v>
      </c>
      <c r="Z16" s="139" t="s">
        <v>130</v>
      </c>
      <c r="AA16" s="139"/>
      <c r="AB16" s="82"/>
      <c r="AC16" s="136" t="s">
        <v>126</v>
      </c>
      <c r="AD16" s="137" t="s">
        <v>127</v>
      </c>
      <c r="AE16" s="137" t="s">
        <v>128</v>
      </c>
      <c r="AF16" s="138" t="s">
        <v>129</v>
      </c>
      <c r="AG16" s="139" t="s">
        <v>130</v>
      </c>
      <c r="AH16" s="139"/>
      <c r="AI16" s="82"/>
      <c r="AJ16" s="136" t="s">
        <v>126</v>
      </c>
      <c r="AK16" s="137" t="s">
        <v>127</v>
      </c>
      <c r="AL16" s="137" t="s">
        <v>128</v>
      </c>
      <c r="AM16" s="138" t="s">
        <v>129</v>
      </c>
      <c r="AN16" s="139" t="s">
        <v>130</v>
      </c>
      <c r="AO16" s="139"/>
      <c r="AP16" s="82"/>
      <c r="AQ16" s="136" t="s">
        <v>126</v>
      </c>
      <c r="AR16" s="137" t="s">
        <v>127</v>
      </c>
      <c r="AS16" s="137" t="s">
        <v>128</v>
      </c>
      <c r="AT16" s="138" t="s">
        <v>129</v>
      </c>
      <c r="AU16" s="139" t="s">
        <v>130</v>
      </c>
      <c r="AV16" s="139"/>
      <c r="AW16" s="82"/>
      <c r="AX16" s="136" t="s">
        <v>126</v>
      </c>
      <c r="AY16" s="137" t="s">
        <v>127</v>
      </c>
      <c r="AZ16" s="137" t="s">
        <v>128</v>
      </c>
      <c r="BA16" s="138" t="s">
        <v>129</v>
      </c>
      <c r="BB16" s="139" t="s">
        <v>130</v>
      </c>
      <c r="BC16" s="139"/>
      <c r="BD16" s="82"/>
      <c r="BE16" s="133"/>
      <c r="BF16" s="82"/>
    </row>
    <row r="17" spans="1:70" ht="12" customHeight="1">
      <c r="J17" s="38"/>
      <c r="K17" s="140">
        <v>1</v>
      </c>
      <c r="L17" s="50" t="s">
        <v>6</v>
      </c>
      <c r="M17" s="50" t="s">
        <v>68</v>
      </c>
      <c r="N17" s="141" t="str">
        <f ca="1">OFFSET(N17,0,-1)</f>
        <v>2</v>
      </c>
      <c r="O17" s="142">
        <f ca="1">OFFSET(O17,0,-1)+1</f>
        <v>3</v>
      </c>
      <c r="P17" s="142">
        <f ca="1">OFFSET(P17,0,-1)+1</f>
        <v>4</v>
      </c>
      <c r="Q17" s="142">
        <f ca="1">OFFSET(Q17,0,-1)+1</f>
        <v>5</v>
      </c>
      <c r="R17" s="142">
        <f ca="1">OFFSET(R17,0,-1)+1</f>
        <v>6</v>
      </c>
      <c r="S17" s="143">
        <f ca="1">OFFSET(S17,0,-1)+1</f>
        <v>7</v>
      </c>
      <c r="T17" s="143"/>
      <c r="U17" s="142">
        <f ca="1">OFFSET(U17,0,-2)+1</f>
        <v>8</v>
      </c>
      <c r="V17" s="142">
        <f ca="1">OFFSET(V17,0,-1)+1</f>
        <v>9</v>
      </c>
      <c r="W17" s="142">
        <f ca="1">OFFSET(W17,0,-1)+1</f>
        <v>10</v>
      </c>
      <c r="X17" s="142">
        <f ca="1">OFFSET(X17,0,-1)+1</f>
        <v>11</v>
      </c>
      <c r="Y17" s="142">
        <f ca="1">OFFSET(Y17,0,-1)+1</f>
        <v>12</v>
      </c>
      <c r="Z17" s="143">
        <f ca="1">OFFSET(Z17,0,-1)+1</f>
        <v>13</v>
      </c>
      <c r="AA17" s="143"/>
      <c r="AB17" s="142">
        <f ca="1">OFFSET(AB17,0,-2)+1</f>
        <v>14</v>
      </c>
      <c r="AC17" s="142">
        <f ca="1">OFFSET(AC17,0,-1)+1</f>
        <v>15</v>
      </c>
      <c r="AD17" s="142">
        <f ca="1">OFFSET(AD17,0,-1)+1</f>
        <v>16</v>
      </c>
      <c r="AE17" s="142">
        <f ca="1">OFFSET(AE17,0,-1)+1</f>
        <v>17</v>
      </c>
      <c r="AF17" s="142">
        <f ca="1">OFFSET(AF17,0,-1)+1</f>
        <v>18</v>
      </c>
      <c r="AG17" s="143">
        <f ca="1">OFFSET(AG17,0,-1)+1</f>
        <v>19</v>
      </c>
      <c r="AH17" s="143"/>
      <c r="AI17" s="142">
        <f ca="1">OFFSET(AI17,0,-2)+1</f>
        <v>20</v>
      </c>
      <c r="AJ17" s="142">
        <f ca="1">OFFSET(AJ17,0,-1)+1</f>
        <v>21</v>
      </c>
      <c r="AK17" s="142">
        <f ca="1">OFFSET(AK17,0,-1)+1</f>
        <v>22</v>
      </c>
      <c r="AL17" s="142">
        <f ca="1">OFFSET(AL17,0,-1)+1</f>
        <v>23</v>
      </c>
      <c r="AM17" s="142">
        <f ca="1">OFFSET(AM17,0,-1)+1</f>
        <v>24</v>
      </c>
      <c r="AN17" s="143">
        <f ca="1">OFFSET(AN17,0,-1)+1</f>
        <v>25</v>
      </c>
      <c r="AO17" s="143"/>
      <c r="AP17" s="142">
        <f ca="1">OFFSET(AP17,0,-2)+1</f>
        <v>26</v>
      </c>
      <c r="AQ17" s="142">
        <f ca="1">OFFSET(AQ17,0,-1)+1</f>
        <v>27</v>
      </c>
      <c r="AR17" s="142">
        <f ca="1">OFFSET(AR17,0,-1)+1</f>
        <v>28</v>
      </c>
      <c r="AS17" s="142">
        <f ca="1">OFFSET(AS17,0,-1)+1</f>
        <v>29</v>
      </c>
      <c r="AT17" s="142">
        <f ca="1">OFFSET(AT17,0,-1)+1</f>
        <v>30</v>
      </c>
      <c r="AU17" s="143">
        <f ca="1">OFFSET(AU17,0,-1)+1</f>
        <v>31</v>
      </c>
      <c r="AV17" s="143"/>
      <c r="AW17" s="142">
        <f ca="1">OFFSET(AW17,0,-2)+1</f>
        <v>32</v>
      </c>
      <c r="AX17" s="142">
        <f ca="1">OFFSET(AX17,0,-1)+1</f>
        <v>33</v>
      </c>
      <c r="AY17" s="142">
        <f ca="1">OFFSET(AY17,0,-1)+1</f>
        <v>34</v>
      </c>
      <c r="AZ17" s="142">
        <f ca="1">OFFSET(AZ17,0,-1)+1</f>
        <v>35</v>
      </c>
      <c r="BA17" s="142">
        <f ca="1">OFFSET(BA17,0,-1)+1</f>
        <v>36</v>
      </c>
      <c r="BB17" s="143">
        <f ca="1">OFFSET(BB17,0,-1)+1</f>
        <v>37</v>
      </c>
      <c r="BC17" s="143"/>
      <c r="BD17" s="142">
        <f ca="1">OFFSET(BD17,0,-2)+1</f>
        <v>38</v>
      </c>
      <c r="BE17" s="141">
        <f ca="1">OFFSET(BE17,0,-1)</f>
        <v>38</v>
      </c>
      <c r="BF17" s="142">
        <f ca="1">OFFSET(BF17,0,-1)+1</f>
        <v>39</v>
      </c>
    </row>
    <row r="18" spans="1:70" ht="22.5">
      <c r="A18" s="144">
        <v>1</v>
      </c>
      <c r="B18" s="145"/>
      <c r="C18" s="145"/>
      <c r="D18" s="145"/>
      <c r="E18" s="124"/>
      <c r="F18" s="146"/>
      <c r="G18" s="146"/>
      <c r="H18" s="146"/>
      <c r="I18" s="31"/>
      <c r="J18" s="147"/>
      <c r="K18" s="147"/>
      <c r="L18" s="148">
        <v>1</v>
      </c>
      <c r="M18" s="149" t="s">
        <v>63</v>
      </c>
      <c r="N18" s="150"/>
      <c r="O18" s="151" t="str">
        <f>IF('[2]Перечень тарифов'!J32="","","" &amp; '[2]Перечень тарифов'!J32 &amp; "")</f>
        <v>на территории города Сургута</v>
      </c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2" t="s">
        <v>131</v>
      </c>
    </row>
    <row r="19" spans="1:70" hidden="1">
      <c r="A19" s="144"/>
      <c r="B19" s="144">
        <v>1</v>
      </c>
      <c r="C19" s="145"/>
      <c r="D19" s="145"/>
      <c r="E19" s="146"/>
      <c r="F19" s="146"/>
      <c r="G19" s="146"/>
      <c r="H19" s="146"/>
      <c r="I19" s="153"/>
      <c r="J19" s="154"/>
      <c r="K19" s="4"/>
      <c r="L19" s="155" t="s">
        <v>76</v>
      </c>
      <c r="M19" s="156"/>
      <c r="N19" s="157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9"/>
    </row>
    <row r="20" spans="1:70" hidden="1">
      <c r="A20" s="144"/>
      <c r="B20" s="144"/>
      <c r="C20" s="144">
        <v>1</v>
      </c>
      <c r="D20" s="145"/>
      <c r="E20" s="146"/>
      <c r="F20" s="146"/>
      <c r="G20" s="146"/>
      <c r="H20" s="146"/>
      <c r="I20" s="159"/>
      <c r="J20" s="154"/>
      <c r="K20" s="118"/>
      <c r="L20" s="155" t="s">
        <v>158</v>
      </c>
      <c r="M20" s="160"/>
      <c r="N20" s="157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9"/>
      <c r="BJ20" s="35"/>
    </row>
    <row r="21" spans="1:70" ht="33.75">
      <c r="A21" s="144"/>
      <c r="B21" s="144"/>
      <c r="C21" s="144"/>
      <c r="D21" s="144">
        <v>1</v>
      </c>
      <c r="E21" s="146"/>
      <c r="F21" s="146"/>
      <c r="G21" s="146"/>
      <c r="H21" s="146"/>
      <c r="I21" s="131"/>
      <c r="J21" s="154"/>
      <c r="K21" s="118"/>
      <c r="L21" s="209" t="s">
        <v>153</v>
      </c>
      <c r="M21" s="161" t="s">
        <v>132</v>
      </c>
      <c r="N21" s="157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9" t="s">
        <v>133</v>
      </c>
      <c r="BJ21" s="35"/>
    </row>
    <row r="22" spans="1:70" ht="33.75">
      <c r="A22" s="144"/>
      <c r="B22" s="144"/>
      <c r="C22" s="144"/>
      <c r="D22" s="144"/>
      <c r="E22" s="144">
        <v>1</v>
      </c>
      <c r="F22" s="146"/>
      <c r="G22" s="146"/>
      <c r="H22" s="146"/>
      <c r="I22" s="131"/>
      <c r="J22" s="131"/>
      <c r="K22" s="118"/>
      <c r="L22" s="209" t="s">
        <v>154</v>
      </c>
      <c r="M22" s="163" t="s">
        <v>134</v>
      </c>
      <c r="N22" s="19"/>
      <c r="O22" s="164" t="s">
        <v>135</v>
      </c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9" t="s">
        <v>136</v>
      </c>
      <c r="BH22" s="35" t="e">
        <f ca="1">strCheckUnique(BI22:BI25)</f>
        <v>#NAME?</v>
      </c>
      <c r="BJ22" s="35"/>
    </row>
    <row r="23" spans="1:70" ht="66" customHeight="1">
      <c r="A23" s="144"/>
      <c r="B23" s="144"/>
      <c r="C23" s="144"/>
      <c r="D23" s="144"/>
      <c r="E23" s="144"/>
      <c r="F23" s="145">
        <v>1</v>
      </c>
      <c r="G23" s="145"/>
      <c r="H23" s="145"/>
      <c r="I23" s="131"/>
      <c r="J23" s="131"/>
      <c r="K23" s="159"/>
      <c r="L23" s="209" t="s">
        <v>159</v>
      </c>
      <c r="M23" s="165"/>
      <c r="N23" s="166"/>
      <c r="O23" s="167">
        <v>8.6199999999999992</v>
      </c>
      <c r="P23" s="168"/>
      <c r="Q23" s="168"/>
      <c r="R23" s="169" t="s">
        <v>80</v>
      </c>
      <c r="S23" s="170" t="s">
        <v>137</v>
      </c>
      <c r="T23" s="169" t="s">
        <v>138</v>
      </c>
      <c r="U23" s="170" t="s">
        <v>137</v>
      </c>
      <c r="V23" s="167">
        <v>13.86</v>
      </c>
      <c r="W23" s="168"/>
      <c r="X23" s="168"/>
      <c r="Y23" s="169" t="s">
        <v>139</v>
      </c>
      <c r="Z23" s="170" t="s">
        <v>137</v>
      </c>
      <c r="AA23" s="169" t="s">
        <v>81</v>
      </c>
      <c r="AB23" s="170" t="s">
        <v>137</v>
      </c>
      <c r="AC23" s="167">
        <v>13.86</v>
      </c>
      <c r="AD23" s="168"/>
      <c r="AE23" s="168"/>
      <c r="AF23" s="169" t="s">
        <v>85</v>
      </c>
      <c r="AG23" s="170" t="s">
        <v>137</v>
      </c>
      <c r="AH23" s="169" t="s">
        <v>140</v>
      </c>
      <c r="AI23" s="170" t="s">
        <v>137</v>
      </c>
      <c r="AJ23" s="167">
        <v>9.14</v>
      </c>
      <c r="AK23" s="168"/>
      <c r="AL23" s="168"/>
      <c r="AM23" s="169" t="s">
        <v>141</v>
      </c>
      <c r="AN23" s="170" t="s">
        <v>137</v>
      </c>
      <c r="AO23" s="169" t="s">
        <v>86</v>
      </c>
      <c r="AP23" s="170" t="s">
        <v>137</v>
      </c>
      <c r="AQ23" s="167">
        <v>9.14</v>
      </c>
      <c r="AR23" s="168"/>
      <c r="AS23" s="168"/>
      <c r="AT23" s="169" t="s">
        <v>87</v>
      </c>
      <c r="AU23" s="170" t="s">
        <v>137</v>
      </c>
      <c r="AV23" s="169" t="s">
        <v>142</v>
      </c>
      <c r="AW23" s="170" t="s">
        <v>137</v>
      </c>
      <c r="AX23" s="167">
        <v>14.34</v>
      </c>
      <c r="AY23" s="168"/>
      <c r="AZ23" s="168"/>
      <c r="BA23" s="169" t="s">
        <v>143</v>
      </c>
      <c r="BB23" s="170" t="s">
        <v>137</v>
      </c>
      <c r="BC23" s="169" t="s">
        <v>88</v>
      </c>
      <c r="BD23" s="170" t="s">
        <v>144</v>
      </c>
      <c r="BE23" s="171"/>
      <c r="BF23" s="172" t="s">
        <v>145</v>
      </c>
      <c r="BG23" s="2" t="e">
        <f ca="1">strCheckDate(O24:BE24)</f>
        <v>#NAME?</v>
      </c>
      <c r="BI23" s="35" t="str">
        <f>IF(M23="","",M23 )</f>
        <v/>
      </c>
      <c r="BJ23" s="35"/>
      <c r="BK23" s="35"/>
      <c r="BL23" s="35"/>
    </row>
    <row r="24" spans="1:70" ht="14.25" hidden="1" customHeight="1">
      <c r="A24" s="144"/>
      <c r="B24" s="144"/>
      <c r="C24" s="144"/>
      <c r="D24" s="144"/>
      <c r="E24" s="144"/>
      <c r="F24" s="145"/>
      <c r="G24" s="145"/>
      <c r="H24" s="145"/>
      <c r="I24" s="131"/>
      <c r="J24" s="131"/>
      <c r="K24" s="159"/>
      <c r="L24" s="174"/>
      <c r="M24" s="175"/>
      <c r="N24" s="166"/>
      <c r="O24" s="176"/>
      <c r="P24" s="177"/>
      <c r="Q24" s="178" t="str">
        <f>R23 &amp; "-" &amp; T23</f>
        <v>01.01.2021-30.06.2021</v>
      </c>
      <c r="R24" s="169"/>
      <c r="S24" s="170"/>
      <c r="T24" s="179"/>
      <c r="U24" s="170"/>
      <c r="V24" s="176"/>
      <c r="W24" s="177"/>
      <c r="X24" s="178" t="str">
        <f>Y23 &amp; "-" &amp; AA23</f>
        <v>01.07.2021-31.12.2021</v>
      </c>
      <c r="Y24" s="169"/>
      <c r="Z24" s="170"/>
      <c r="AA24" s="179"/>
      <c r="AB24" s="170"/>
      <c r="AC24" s="176"/>
      <c r="AD24" s="177"/>
      <c r="AE24" s="178" t="str">
        <f>AF23 &amp; "-" &amp; AH23</f>
        <v>01.01.2022-30.06.2022</v>
      </c>
      <c r="AF24" s="169"/>
      <c r="AG24" s="170"/>
      <c r="AH24" s="179"/>
      <c r="AI24" s="170"/>
      <c r="AJ24" s="176"/>
      <c r="AK24" s="177"/>
      <c r="AL24" s="178" t="str">
        <f>AM23 &amp; "-" &amp; AO23</f>
        <v>01.07.2022-31.12.2022</v>
      </c>
      <c r="AM24" s="169"/>
      <c r="AN24" s="170"/>
      <c r="AO24" s="179"/>
      <c r="AP24" s="170"/>
      <c r="AQ24" s="176"/>
      <c r="AR24" s="177"/>
      <c r="AS24" s="178" t="str">
        <f>AT23 &amp; "-" &amp; AV23</f>
        <v>01.01.2023-30.06.2023</v>
      </c>
      <c r="AT24" s="169"/>
      <c r="AU24" s="170"/>
      <c r="AV24" s="179"/>
      <c r="AW24" s="170"/>
      <c r="AX24" s="176"/>
      <c r="AY24" s="177"/>
      <c r="AZ24" s="178" t="str">
        <f>BA23 &amp; "-" &amp; BC23</f>
        <v>01.07.2023-31.12.2023</v>
      </c>
      <c r="BA24" s="169"/>
      <c r="BB24" s="170"/>
      <c r="BC24" s="179"/>
      <c r="BD24" s="170"/>
      <c r="BE24" s="171"/>
      <c r="BF24" s="180"/>
      <c r="BJ24" s="35"/>
    </row>
    <row r="25" spans="1:70" s="191" customFormat="1" ht="15" customHeight="1">
      <c r="A25" s="144"/>
      <c r="B25" s="144"/>
      <c r="C25" s="144"/>
      <c r="D25" s="144"/>
      <c r="E25" s="144"/>
      <c r="F25" s="145"/>
      <c r="G25" s="145"/>
      <c r="H25" s="145"/>
      <c r="I25" s="131"/>
      <c r="J25" s="131"/>
      <c r="K25" s="181"/>
      <c r="L25" s="182"/>
      <c r="M25" s="183" t="s">
        <v>146</v>
      </c>
      <c r="N25" s="184"/>
      <c r="O25" s="185"/>
      <c r="P25" s="185"/>
      <c r="Q25" s="185"/>
      <c r="R25" s="186"/>
      <c r="S25" s="187"/>
      <c r="T25" s="187"/>
      <c r="U25" s="187"/>
      <c r="V25" s="185"/>
      <c r="W25" s="185"/>
      <c r="X25" s="185"/>
      <c r="Y25" s="186"/>
      <c r="Z25" s="187"/>
      <c r="AA25" s="187"/>
      <c r="AB25" s="187"/>
      <c r="AC25" s="185"/>
      <c r="AD25" s="185"/>
      <c r="AE25" s="185"/>
      <c r="AF25" s="186"/>
      <c r="AG25" s="187"/>
      <c r="AH25" s="187"/>
      <c r="AI25" s="187"/>
      <c r="AJ25" s="185"/>
      <c r="AK25" s="185"/>
      <c r="AL25" s="185"/>
      <c r="AM25" s="186"/>
      <c r="AN25" s="187"/>
      <c r="AO25" s="187"/>
      <c r="AP25" s="187"/>
      <c r="AQ25" s="185"/>
      <c r="AR25" s="185"/>
      <c r="AS25" s="185"/>
      <c r="AT25" s="186"/>
      <c r="AU25" s="187"/>
      <c r="AV25" s="187"/>
      <c r="AW25" s="187"/>
      <c r="AX25" s="185"/>
      <c r="AY25" s="185"/>
      <c r="AZ25" s="185"/>
      <c r="BA25" s="186"/>
      <c r="BB25" s="187"/>
      <c r="BC25" s="187"/>
      <c r="BD25" s="187"/>
      <c r="BE25" s="188"/>
      <c r="BF25" s="189"/>
      <c r="BG25" s="190"/>
      <c r="BH25" s="190"/>
      <c r="BI25" s="190"/>
      <c r="BJ25" s="35"/>
      <c r="BK25" s="190"/>
      <c r="BL25" s="2"/>
      <c r="BM25" s="2"/>
      <c r="BN25" s="2"/>
      <c r="BO25" s="2"/>
      <c r="BP25" s="2"/>
      <c r="BQ25" s="2"/>
      <c r="BR25" s="4"/>
    </row>
    <row r="26" spans="1:70" s="191" customFormat="1" ht="15" customHeight="1">
      <c r="A26" s="144"/>
      <c r="B26" s="144"/>
      <c r="C26" s="144"/>
      <c r="D26" s="144"/>
      <c r="E26" s="145"/>
      <c r="F26" s="146"/>
      <c r="G26" s="146"/>
      <c r="H26" s="146"/>
      <c r="I26" s="131"/>
      <c r="J26" s="192"/>
      <c r="K26" s="181"/>
      <c r="L26" s="182"/>
      <c r="M26" s="193" t="s">
        <v>147</v>
      </c>
      <c r="N26" s="184"/>
      <c r="O26" s="185"/>
      <c r="P26" s="185"/>
      <c r="Q26" s="185"/>
      <c r="R26" s="186"/>
      <c r="S26" s="187"/>
      <c r="T26" s="187"/>
      <c r="U26" s="184"/>
      <c r="V26" s="185"/>
      <c r="W26" s="185"/>
      <c r="X26" s="185"/>
      <c r="Y26" s="186"/>
      <c r="Z26" s="187"/>
      <c r="AA26" s="187"/>
      <c r="AB26" s="184"/>
      <c r="AC26" s="185"/>
      <c r="AD26" s="185"/>
      <c r="AE26" s="185"/>
      <c r="AF26" s="186"/>
      <c r="AG26" s="187"/>
      <c r="AH26" s="187"/>
      <c r="AI26" s="184"/>
      <c r="AJ26" s="185"/>
      <c r="AK26" s="185"/>
      <c r="AL26" s="185"/>
      <c r="AM26" s="186"/>
      <c r="AN26" s="187"/>
      <c r="AO26" s="187"/>
      <c r="AP26" s="184"/>
      <c r="AQ26" s="185"/>
      <c r="AR26" s="185"/>
      <c r="AS26" s="185"/>
      <c r="AT26" s="186"/>
      <c r="AU26" s="187"/>
      <c r="AV26" s="187"/>
      <c r="AW26" s="184"/>
      <c r="AX26" s="185"/>
      <c r="AY26" s="185"/>
      <c r="AZ26" s="185"/>
      <c r="BA26" s="186"/>
      <c r="BB26" s="187"/>
      <c r="BC26" s="187"/>
      <c r="BD26" s="184"/>
      <c r="BE26" s="187"/>
      <c r="BF26" s="188"/>
      <c r="BG26" s="190"/>
      <c r="BH26" s="190"/>
      <c r="BI26" s="190"/>
      <c r="BJ26" s="190"/>
      <c r="BK26" s="190"/>
      <c r="BL26" s="190"/>
      <c r="BM26" s="190"/>
      <c r="BN26" s="190"/>
      <c r="BO26" s="190"/>
      <c r="BP26" s="190"/>
      <c r="BQ26" s="190"/>
    </row>
    <row r="27" spans="1:70" s="191" customFormat="1" ht="15" customHeight="1">
      <c r="A27" s="144"/>
      <c r="B27" s="144"/>
      <c r="C27" s="144"/>
      <c r="D27" s="145"/>
      <c r="E27" s="194"/>
      <c r="F27" s="146"/>
      <c r="G27" s="146"/>
      <c r="H27" s="146"/>
      <c r="I27" s="181"/>
      <c r="J27" s="192"/>
      <c r="K27" s="147"/>
      <c r="L27" s="182"/>
      <c r="M27" s="195" t="s">
        <v>148</v>
      </c>
      <c r="N27" s="184"/>
      <c r="O27" s="185"/>
      <c r="P27" s="185"/>
      <c r="Q27" s="185"/>
      <c r="R27" s="186"/>
      <c r="S27" s="187"/>
      <c r="T27" s="187"/>
      <c r="U27" s="184"/>
      <c r="V27" s="185"/>
      <c r="W27" s="185"/>
      <c r="X27" s="185"/>
      <c r="Y27" s="186"/>
      <c r="Z27" s="187"/>
      <c r="AA27" s="187"/>
      <c r="AB27" s="184"/>
      <c r="AC27" s="185"/>
      <c r="AD27" s="185"/>
      <c r="AE27" s="185"/>
      <c r="AF27" s="186"/>
      <c r="AG27" s="187"/>
      <c r="AH27" s="187"/>
      <c r="AI27" s="184"/>
      <c r="AJ27" s="185"/>
      <c r="AK27" s="185"/>
      <c r="AL27" s="185"/>
      <c r="AM27" s="186"/>
      <c r="AN27" s="187"/>
      <c r="AO27" s="187"/>
      <c r="AP27" s="184"/>
      <c r="AQ27" s="185"/>
      <c r="AR27" s="185"/>
      <c r="AS27" s="185"/>
      <c r="AT27" s="186"/>
      <c r="AU27" s="187"/>
      <c r="AV27" s="187"/>
      <c r="AW27" s="184"/>
      <c r="AX27" s="185"/>
      <c r="AY27" s="185"/>
      <c r="AZ27" s="185"/>
      <c r="BA27" s="186"/>
      <c r="BB27" s="187"/>
      <c r="BC27" s="187"/>
      <c r="BD27" s="184"/>
      <c r="BE27" s="187"/>
      <c r="BF27" s="188"/>
      <c r="BG27" s="190"/>
      <c r="BH27" s="190"/>
      <c r="BI27" s="190"/>
      <c r="BJ27" s="190"/>
      <c r="BK27" s="190"/>
      <c r="BL27" s="190"/>
      <c r="BM27" s="190"/>
      <c r="BN27" s="190"/>
      <c r="BO27" s="190"/>
      <c r="BP27" s="190"/>
      <c r="BQ27" s="190"/>
    </row>
    <row r="28" spans="1:70" ht="22.5">
      <c r="A28" s="144">
        <v>2</v>
      </c>
      <c r="B28" s="145"/>
      <c r="C28" s="145"/>
      <c r="D28" s="145"/>
      <c r="E28" s="124" t="s">
        <v>149</v>
      </c>
      <c r="F28" s="146"/>
      <c r="G28" s="146"/>
      <c r="H28" s="146"/>
      <c r="I28" s="31"/>
      <c r="J28" s="147"/>
      <c r="K28" s="147"/>
      <c r="L28" s="155">
        <v>2</v>
      </c>
      <c r="M28" s="196" t="s">
        <v>63</v>
      </c>
      <c r="N28" s="197"/>
      <c r="O28" s="198" t="str">
        <f>IF('[2]Перечень тарифов'!J35="","","" &amp; '[2]Перечень тарифов'!J35 &amp; "")</f>
        <v>на территории п.Юность, п.Медвежий угол, п.Снежный, ул.Крылова</v>
      </c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  <c r="BC28" s="199"/>
      <c r="BD28" s="199"/>
      <c r="BE28" s="200"/>
      <c r="BF28" s="152" t="s">
        <v>131</v>
      </c>
    </row>
    <row r="29" spans="1:70" hidden="1">
      <c r="A29" s="144"/>
      <c r="B29" s="144">
        <v>1</v>
      </c>
      <c r="C29" s="145"/>
      <c r="D29" s="145"/>
      <c r="E29" s="146"/>
      <c r="F29" s="146"/>
      <c r="G29" s="146"/>
      <c r="H29" s="146"/>
      <c r="I29" s="153"/>
      <c r="J29" s="154"/>
      <c r="K29" s="4"/>
      <c r="L29" s="155" t="s">
        <v>23</v>
      </c>
      <c r="M29" s="156"/>
      <c r="N29" s="157"/>
      <c r="O29" s="198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200"/>
      <c r="BF29" s="19"/>
    </row>
    <row r="30" spans="1:70" hidden="1">
      <c r="A30" s="144"/>
      <c r="B30" s="144"/>
      <c r="C30" s="144">
        <v>1</v>
      </c>
      <c r="D30" s="145"/>
      <c r="E30" s="146"/>
      <c r="F30" s="146"/>
      <c r="G30" s="146"/>
      <c r="H30" s="146"/>
      <c r="I30" s="159"/>
      <c r="J30" s="154"/>
      <c r="K30" s="118"/>
      <c r="L30" s="155" t="s">
        <v>160</v>
      </c>
      <c r="M30" s="160"/>
      <c r="N30" s="157"/>
      <c r="O30" s="198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200"/>
      <c r="BF30" s="19"/>
      <c r="BJ30" s="35"/>
    </row>
    <row r="31" spans="1:70" ht="33.75">
      <c r="A31" s="144"/>
      <c r="B31" s="144"/>
      <c r="C31" s="144"/>
      <c r="D31" s="144">
        <v>1</v>
      </c>
      <c r="E31" s="146"/>
      <c r="F31" s="146"/>
      <c r="G31" s="146"/>
      <c r="H31" s="146"/>
      <c r="I31" s="131"/>
      <c r="J31" s="154"/>
      <c r="K31" s="118"/>
      <c r="L31" s="155" t="s">
        <v>161</v>
      </c>
      <c r="M31" s="161" t="s">
        <v>132</v>
      </c>
      <c r="N31" s="157"/>
      <c r="O31" s="201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3"/>
      <c r="BF31" s="19" t="s">
        <v>133</v>
      </c>
      <c r="BJ31" s="35"/>
    </row>
    <row r="32" spans="1:70" ht="33.75" customHeight="1">
      <c r="A32" s="144"/>
      <c r="B32" s="144"/>
      <c r="C32" s="144"/>
      <c r="D32" s="144"/>
      <c r="E32" s="144">
        <v>1</v>
      </c>
      <c r="F32" s="146"/>
      <c r="G32" s="146"/>
      <c r="H32" s="146"/>
      <c r="I32" s="131"/>
      <c r="J32" s="131"/>
      <c r="K32" s="118"/>
      <c r="L32" s="155" t="s">
        <v>162</v>
      </c>
      <c r="M32" s="163" t="s">
        <v>134</v>
      </c>
      <c r="N32" s="19"/>
      <c r="O32" s="204" t="s">
        <v>135</v>
      </c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6"/>
      <c r="BF32" s="19" t="s">
        <v>136</v>
      </c>
      <c r="BH32" s="35" t="e">
        <f ca="1">strCheckUnique(BI32:BI35)</f>
        <v>#NAME?</v>
      </c>
      <c r="BJ32" s="35"/>
    </row>
    <row r="33" spans="1:70" ht="66" customHeight="1">
      <c r="A33" s="144"/>
      <c r="B33" s="144"/>
      <c r="C33" s="144"/>
      <c r="D33" s="144"/>
      <c r="E33" s="144"/>
      <c r="F33" s="145">
        <v>1</v>
      </c>
      <c r="G33" s="145"/>
      <c r="H33" s="145"/>
      <c r="I33" s="131"/>
      <c r="J33" s="131"/>
      <c r="K33" s="159"/>
      <c r="L33" s="155" t="s">
        <v>163</v>
      </c>
      <c r="M33" s="165"/>
      <c r="N33" s="166"/>
      <c r="O33" s="167">
        <v>21.6</v>
      </c>
      <c r="P33" s="168"/>
      <c r="Q33" s="168"/>
      <c r="R33" s="169" t="s">
        <v>80</v>
      </c>
      <c r="S33" s="170" t="s">
        <v>137</v>
      </c>
      <c r="T33" s="169" t="s">
        <v>138</v>
      </c>
      <c r="U33" s="170" t="s">
        <v>137</v>
      </c>
      <c r="V33" s="167">
        <v>99.57</v>
      </c>
      <c r="W33" s="168"/>
      <c r="X33" s="168"/>
      <c r="Y33" s="169" t="s">
        <v>139</v>
      </c>
      <c r="Z33" s="170" t="s">
        <v>137</v>
      </c>
      <c r="AA33" s="169" t="s">
        <v>81</v>
      </c>
      <c r="AB33" s="170" t="s">
        <v>137</v>
      </c>
      <c r="AC33" s="167">
        <v>99.57</v>
      </c>
      <c r="AD33" s="168"/>
      <c r="AE33" s="168"/>
      <c r="AF33" s="169" t="s">
        <v>85</v>
      </c>
      <c r="AG33" s="170" t="s">
        <v>137</v>
      </c>
      <c r="AH33" s="169" t="s">
        <v>140</v>
      </c>
      <c r="AI33" s="170" t="s">
        <v>137</v>
      </c>
      <c r="AJ33" s="167">
        <v>70.59</v>
      </c>
      <c r="AK33" s="168"/>
      <c r="AL33" s="168"/>
      <c r="AM33" s="169" t="s">
        <v>141</v>
      </c>
      <c r="AN33" s="170" t="s">
        <v>137</v>
      </c>
      <c r="AO33" s="169" t="s">
        <v>86</v>
      </c>
      <c r="AP33" s="170" t="s">
        <v>137</v>
      </c>
      <c r="AQ33" s="167">
        <v>70.59</v>
      </c>
      <c r="AR33" s="168"/>
      <c r="AS33" s="168"/>
      <c r="AT33" s="169" t="s">
        <v>87</v>
      </c>
      <c r="AU33" s="170" t="s">
        <v>137</v>
      </c>
      <c r="AV33" s="169" t="s">
        <v>142</v>
      </c>
      <c r="AW33" s="170" t="s">
        <v>137</v>
      </c>
      <c r="AX33" s="167">
        <v>62.12</v>
      </c>
      <c r="AY33" s="168"/>
      <c r="AZ33" s="168"/>
      <c r="BA33" s="169" t="s">
        <v>143</v>
      </c>
      <c r="BB33" s="170" t="s">
        <v>137</v>
      </c>
      <c r="BC33" s="169" t="s">
        <v>88</v>
      </c>
      <c r="BD33" s="170" t="s">
        <v>144</v>
      </c>
      <c r="BE33" s="171"/>
      <c r="BF33" s="172" t="s">
        <v>145</v>
      </c>
      <c r="BG33" s="2" t="e">
        <f ca="1">strCheckDate(O34:BE34)</f>
        <v>#NAME?</v>
      </c>
      <c r="BI33" s="35" t="str">
        <f>IF(M33="","",M33 )</f>
        <v/>
      </c>
      <c r="BJ33" s="35"/>
      <c r="BK33" s="35"/>
      <c r="BL33" s="35"/>
    </row>
    <row r="34" spans="1:70" ht="14.25" hidden="1" customHeight="1">
      <c r="A34" s="144"/>
      <c r="B34" s="144"/>
      <c r="C34" s="144"/>
      <c r="D34" s="144"/>
      <c r="E34" s="144"/>
      <c r="F34" s="145"/>
      <c r="G34" s="145"/>
      <c r="H34" s="145"/>
      <c r="I34" s="131"/>
      <c r="J34" s="131"/>
      <c r="K34" s="159"/>
      <c r="L34" s="174"/>
      <c r="M34" s="175"/>
      <c r="N34" s="166"/>
      <c r="O34" s="176"/>
      <c r="P34" s="177"/>
      <c r="Q34" s="178" t="str">
        <f>R33 &amp; "-" &amp; T33</f>
        <v>01.01.2021-30.06.2021</v>
      </c>
      <c r="R34" s="169"/>
      <c r="S34" s="170"/>
      <c r="T34" s="179"/>
      <c r="U34" s="170"/>
      <c r="V34" s="176"/>
      <c r="W34" s="177"/>
      <c r="X34" s="178" t="str">
        <f>Y33 &amp; "-" &amp; AA33</f>
        <v>01.07.2021-31.12.2021</v>
      </c>
      <c r="Y34" s="169"/>
      <c r="Z34" s="170"/>
      <c r="AA34" s="179"/>
      <c r="AB34" s="170"/>
      <c r="AC34" s="176"/>
      <c r="AD34" s="177"/>
      <c r="AE34" s="178" t="str">
        <f>AF33 &amp; "-" &amp; AH33</f>
        <v>01.01.2022-30.06.2022</v>
      </c>
      <c r="AF34" s="169"/>
      <c r="AG34" s="170"/>
      <c r="AH34" s="179"/>
      <c r="AI34" s="170"/>
      <c r="AJ34" s="176"/>
      <c r="AK34" s="177"/>
      <c r="AL34" s="178" t="str">
        <f>AM33 &amp; "-" &amp; AO33</f>
        <v>01.07.2022-31.12.2022</v>
      </c>
      <c r="AM34" s="169"/>
      <c r="AN34" s="170"/>
      <c r="AO34" s="179"/>
      <c r="AP34" s="170"/>
      <c r="AQ34" s="176"/>
      <c r="AR34" s="177"/>
      <c r="AS34" s="178" t="str">
        <f>AT33 &amp; "-" &amp; AV33</f>
        <v>01.01.2023-30.06.2023</v>
      </c>
      <c r="AT34" s="169"/>
      <c r="AU34" s="170"/>
      <c r="AV34" s="179"/>
      <c r="AW34" s="170"/>
      <c r="AX34" s="176"/>
      <c r="AY34" s="177"/>
      <c r="AZ34" s="178" t="str">
        <f>BA33 &amp; "-" &amp; BC33</f>
        <v>01.07.2023-31.12.2023</v>
      </c>
      <c r="BA34" s="169"/>
      <c r="BB34" s="170"/>
      <c r="BC34" s="179"/>
      <c r="BD34" s="170"/>
      <c r="BE34" s="171"/>
      <c r="BF34" s="180"/>
      <c r="BJ34" s="35"/>
    </row>
    <row r="35" spans="1:70" s="191" customFormat="1" ht="15" customHeight="1">
      <c r="A35" s="144"/>
      <c r="B35" s="144"/>
      <c r="C35" s="144"/>
      <c r="D35" s="144"/>
      <c r="E35" s="144"/>
      <c r="F35" s="145"/>
      <c r="G35" s="145"/>
      <c r="H35" s="145"/>
      <c r="I35" s="131"/>
      <c r="J35" s="131"/>
      <c r="K35" s="181"/>
      <c r="L35" s="182"/>
      <c r="M35" s="183" t="s">
        <v>146</v>
      </c>
      <c r="N35" s="184"/>
      <c r="O35" s="185"/>
      <c r="P35" s="185"/>
      <c r="Q35" s="185"/>
      <c r="R35" s="186"/>
      <c r="S35" s="187"/>
      <c r="T35" s="187"/>
      <c r="U35" s="187"/>
      <c r="V35" s="185"/>
      <c r="W35" s="185"/>
      <c r="X35" s="185"/>
      <c r="Y35" s="186"/>
      <c r="Z35" s="187"/>
      <c r="AA35" s="187"/>
      <c r="AB35" s="187"/>
      <c r="AC35" s="185"/>
      <c r="AD35" s="185"/>
      <c r="AE35" s="185"/>
      <c r="AF35" s="186"/>
      <c r="AG35" s="187"/>
      <c r="AH35" s="187"/>
      <c r="AI35" s="187"/>
      <c r="AJ35" s="185"/>
      <c r="AK35" s="185"/>
      <c r="AL35" s="185"/>
      <c r="AM35" s="186"/>
      <c r="AN35" s="187"/>
      <c r="AO35" s="187"/>
      <c r="AP35" s="187"/>
      <c r="AQ35" s="185"/>
      <c r="AR35" s="185"/>
      <c r="AS35" s="185"/>
      <c r="AT35" s="186"/>
      <c r="AU35" s="187"/>
      <c r="AV35" s="187"/>
      <c r="AW35" s="187"/>
      <c r="AX35" s="185"/>
      <c r="AY35" s="185"/>
      <c r="AZ35" s="185"/>
      <c r="BA35" s="186"/>
      <c r="BB35" s="187"/>
      <c r="BC35" s="187"/>
      <c r="BD35" s="187"/>
      <c r="BE35" s="188"/>
      <c r="BF35" s="189"/>
      <c r="BG35" s="190"/>
      <c r="BH35" s="190"/>
      <c r="BI35" s="190"/>
      <c r="BJ35" s="35"/>
      <c r="BK35" s="190"/>
      <c r="BL35" s="2"/>
      <c r="BM35" s="2"/>
      <c r="BN35" s="2"/>
      <c r="BO35" s="2"/>
      <c r="BP35" s="2"/>
      <c r="BQ35" s="2"/>
      <c r="BR35" s="4"/>
    </row>
    <row r="36" spans="1:70" s="191" customFormat="1" ht="15" customHeight="1">
      <c r="A36" s="144"/>
      <c r="B36" s="144"/>
      <c r="C36" s="144"/>
      <c r="D36" s="144"/>
      <c r="E36" s="145"/>
      <c r="F36" s="146"/>
      <c r="G36" s="146"/>
      <c r="H36" s="146"/>
      <c r="I36" s="131"/>
      <c r="J36" s="192"/>
      <c r="K36" s="181"/>
      <c r="L36" s="182"/>
      <c r="M36" s="193" t="s">
        <v>147</v>
      </c>
      <c r="N36" s="184"/>
      <c r="O36" s="185"/>
      <c r="P36" s="185"/>
      <c r="Q36" s="185"/>
      <c r="R36" s="186"/>
      <c r="S36" s="187"/>
      <c r="T36" s="187"/>
      <c r="U36" s="184"/>
      <c r="V36" s="185"/>
      <c r="W36" s="185"/>
      <c r="X36" s="185"/>
      <c r="Y36" s="186"/>
      <c r="Z36" s="187"/>
      <c r="AA36" s="187"/>
      <c r="AB36" s="184"/>
      <c r="AC36" s="185"/>
      <c r="AD36" s="185"/>
      <c r="AE36" s="185"/>
      <c r="AF36" s="186"/>
      <c r="AG36" s="187"/>
      <c r="AH36" s="187"/>
      <c r="AI36" s="184"/>
      <c r="AJ36" s="185"/>
      <c r="AK36" s="185"/>
      <c r="AL36" s="185"/>
      <c r="AM36" s="186"/>
      <c r="AN36" s="187"/>
      <c r="AO36" s="187"/>
      <c r="AP36" s="184"/>
      <c r="AQ36" s="185"/>
      <c r="AR36" s="185"/>
      <c r="AS36" s="185"/>
      <c r="AT36" s="186"/>
      <c r="AU36" s="187"/>
      <c r="AV36" s="187"/>
      <c r="AW36" s="184"/>
      <c r="AX36" s="185"/>
      <c r="AY36" s="185"/>
      <c r="AZ36" s="185"/>
      <c r="BA36" s="186"/>
      <c r="BB36" s="187"/>
      <c r="BC36" s="187"/>
      <c r="BD36" s="184"/>
      <c r="BE36" s="187"/>
      <c r="BF36" s="188"/>
      <c r="BG36" s="190"/>
      <c r="BH36" s="190"/>
      <c r="BI36" s="190"/>
      <c r="BJ36" s="190"/>
      <c r="BK36" s="190"/>
      <c r="BL36" s="190"/>
      <c r="BM36" s="190"/>
      <c r="BN36" s="190"/>
      <c r="BO36" s="190"/>
      <c r="BP36" s="190"/>
      <c r="BQ36" s="190"/>
    </row>
    <row r="37" spans="1:70" s="191" customFormat="1" ht="15" customHeight="1">
      <c r="A37" s="144"/>
      <c r="B37" s="144"/>
      <c r="C37" s="144"/>
      <c r="D37" s="145"/>
      <c r="E37" s="194" t="s">
        <v>149</v>
      </c>
      <c r="F37" s="146"/>
      <c r="G37" s="146"/>
      <c r="H37" s="146"/>
      <c r="I37" s="181"/>
      <c r="J37" s="192"/>
      <c r="K37" s="147"/>
      <c r="L37" s="182"/>
      <c r="M37" s="195" t="s">
        <v>148</v>
      </c>
      <c r="N37" s="184"/>
      <c r="O37" s="185"/>
      <c r="P37" s="185"/>
      <c r="Q37" s="185"/>
      <c r="R37" s="186"/>
      <c r="S37" s="187"/>
      <c r="T37" s="187"/>
      <c r="U37" s="184"/>
      <c r="V37" s="185"/>
      <c r="W37" s="185"/>
      <c r="X37" s="185"/>
      <c r="Y37" s="186"/>
      <c r="Z37" s="187"/>
      <c r="AA37" s="187"/>
      <c r="AB37" s="184"/>
      <c r="AC37" s="185"/>
      <c r="AD37" s="185"/>
      <c r="AE37" s="185"/>
      <c r="AF37" s="186"/>
      <c r="AG37" s="187"/>
      <c r="AH37" s="187"/>
      <c r="AI37" s="184"/>
      <c r="AJ37" s="185"/>
      <c r="AK37" s="185"/>
      <c r="AL37" s="185"/>
      <c r="AM37" s="186"/>
      <c r="AN37" s="187"/>
      <c r="AO37" s="187"/>
      <c r="AP37" s="184"/>
      <c r="AQ37" s="185"/>
      <c r="AR37" s="185"/>
      <c r="AS37" s="185"/>
      <c r="AT37" s="186"/>
      <c r="AU37" s="187"/>
      <c r="AV37" s="187"/>
      <c r="AW37" s="184"/>
      <c r="AX37" s="185"/>
      <c r="AY37" s="185"/>
      <c r="AZ37" s="185"/>
      <c r="BA37" s="186"/>
      <c r="BB37" s="187"/>
      <c r="BC37" s="187"/>
      <c r="BD37" s="184"/>
      <c r="BE37" s="187"/>
      <c r="BF37" s="188"/>
      <c r="BG37" s="190"/>
      <c r="BH37" s="190"/>
      <c r="BI37" s="190"/>
      <c r="BJ37" s="190"/>
      <c r="BK37" s="190"/>
      <c r="BL37" s="190"/>
      <c r="BM37" s="190"/>
      <c r="BN37" s="190"/>
      <c r="BO37" s="190"/>
      <c r="BP37" s="190"/>
      <c r="BQ37" s="190"/>
    </row>
    <row r="38" spans="1:70" ht="3" customHeight="1"/>
    <row r="39" spans="1:70" ht="48.95" customHeight="1">
      <c r="L39" s="207">
        <v>1</v>
      </c>
      <c r="M39" s="77" t="s">
        <v>152</v>
      </c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</row>
  </sheetData>
  <mergeCells count="131">
    <mergeCell ref="M39:BE39"/>
    <mergeCell ref="AW33:AW34"/>
    <mergeCell ref="BA33:BA34"/>
    <mergeCell ref="BB33:BB34"/>
    <mergeCell ref="BC33:BC34"/>
    <mergeCell ref="BD33:BD34"/>
    <mergeCell ref="BF33:BF35"/>
    <mergeCell ref="AN33:AN34"/>
    <mergeCell ref="AO33:AO34"/>
    <mergeCell ref="AP33:AP34"/>
    <mergeCell ref="AT33:AT34"/>
    <mergeCell ref="AU33:AU34"/>
    <mergeCell ref="AV33:AV34"/>
    <mergeCell ref="AB33:AB34"/>
    <mergeCell ref="AF33:AF34"/>
    <mergeCell ref="AG33:AG34"/>
    <mergeCell ref="AH33:AH34"/>
    <mergeCell ref="AI33:AI34"/>
    <mergeCell ref="AM33:AM34"/>
    <mergeCell ref="J32:J35"/>
    <mergeCell ref="O32:BE32"/>
    <mergeCell ref="N33:N34"/>
    <mergeCell ref="R33:R34"/>
    <mergeCell ref="S33:S34"/>
    <mergeCell ref="T33:T34"/>
    <mergeCell ref="U33:U34"/>
    <mergeCell ref="Y33:Y34"/>
    <mergeCell ref="Z33:Z34"/>
    <mergeCell ref="AA33:AA34"/>
    <mergeCell ref="A28:A37"/>
    <mergeCell ref="O28:BE28"/>
    <mergeCell ref="B29:B37"/>
    <mergeCell ref="O29:BE29"/>
    <mergeCell ref="C30:C37"/>
    <mergeCell ref="O30:BE30"/>
    <mergeCell ref="D31:D36"/>
    <mergeCell ref="I31:I36"/>
    <mergeCell ref="O31:BE31"/>
    <mergeCell ref="E32:E35"/>
    <mergeCell ref="AW23:AW24"/>
    <mergeCell ref="BA23:BA24"/>
    <mergeCell ref="BB23:BB24"/>
    <mergeCell ref="BC23:BC24"/>
    <mergeCell ref="BD23:BD24"/>
    <mergeCell ref="BF23:BF25"/>
    <mergeCell ref="AN23:AN24"/>
    <mergeCell ref="AO23:AO24"/>
    <mergeCell ref="AP23:AP24"/>
    <mergeCell ref="AT23:AT24"/>
    <mergeCell ref="AU23:AU24"/>
    <mergeCell ref="AV23:AV24"/>
    <mergeCell ref="AB23:AB24"/>
    <mergeCell ref="AF23:AF24"/>
    <mergeCell ref="AG23:AG24"/>
    <mergeCell ref="AH23:AH24"/>
    <mergeCell ref="AI23:AI24"/>
    <mergeCell ref="AM23:AM24"/>
    <mergeCell ref="J22:J25"/>
    <mergeCell ref="O22:BE22"/>
    <mergeCell ref="N23:N24"/>
    <mergeCell ref="R23:R24"/>
    <mergeCell ref="S23:S24"/>
    <mergeCell ref="T23:T24"/>
    <mergeCell ref="U23:U24"/>
    <mergeCell ref="Y23:Y24"/>
    <mergeCell ref="Z23:Z24"/>
    <mergeCell ref="AA23:AA24"/>
    <mergeCell ref="A18:A27"/>
    <mergeCell ref="O18:BE18"/>
    <mergeCell ref="B19:B27"/>
    <mergeCell ref="O19:BE19"/>
    <mergeCell ref="C20:C27"/>
    <mergeCell ref="O20:BE20"/>
    <mergeCell ref="D21:D26"/>
    <mergeCell ref="I21:I26"/>
    <mergeCell ref="O21:BE21"/>
    <mergeCell ref="E22:E25"/>
    <mergeCell ref="S17:T17"/>
    <mergeCell ref="Z17:AA17"/>
    <mergeCell ref="AG17:AH17"/>
    <mergeCell ref="AN17:AO17"/>
    <mergeCell ref="AU17:AV17"/>
    <mergeCell ref="BB17:BC17"/>
    <mergeCell ref="S16:T16"/>
    <mergeCell ref="Z16:AA16"/>
    <mergeCell ref="AG16:AH16"/>
    <mergeCell ref="AN16:AO16"/>
    <mergeCell ref="AU16:AV16"/>
    <mergeCell ref="BB16:BC16"/>
    <mergeCell ref="BD14:BD16"/>
    <mergeCell ref="BE14:BE16"/>
    <mergeCell ref="P15:Q15"/>
    <mergeCell ref="R15:T15"/>
    <mergeCell ref="W15:X15"/>
    <mergeCell ref="Y15:AA15"/>
    <mergeCell ref="AD15:AE15"/>
    <mergeCell ref="AF15:AH15"/>
    <mergeCell ref="AK15:AL15"/>
    <mergeCell ref="AM15:AO15"/>
    <mergeCell ref="AI14:AI16"/>
    <mergeCell ref="AJ14:AO14"/>
    <mergeCell ref="AP14:AP16"/>
    <mergeCell ref="AQ14:AV14"/>
    <mergeCell ref="AW14:AW16"/>
    <mergeCell ref="AX14:BC14"/>
    <mergeCell ref="AR15:AS15"/>
    <mergeCell ref="AT15:AV15"/>
    <mergeCell ref="AY15:AZ15"/>
    <mergeCell ref="BA15:BC15"/>
    <mergeCell ref="L13:BE13"/>
    <mergeCell ref="BF13:BF16"/>
    <mergeCell ref="L14:L16"/>
    <mergeCell ref="M14:M16"/>
    <mergeCell ref="N14:N16"/>
    <mergeCell ref="O14:T14"/>
    <mergeCell ref="U14:U16"/>
    <mergeCell ref="V14:AA14"/>
    <mergeCell ref="AB14:AB16"/>
    <mergeCell ref="AC14:AH14"/>
    <mergeCell ref="O12:U12"/>
    <mergeCell ref="V12:AB12"/>
    <mergeCell ref="AC12:AI12"/>
    <mergeCell ref="AJ12:AP12"/>
    <mergeCell ref="AQ12:AW12"/>
    <mergeCell ref="AX12:BD12"/>
    <mergeCell ref="L5:U5"/>
    <mergeCell ref="O7:BE7"/>
    <mergeCell ref="O8:BE8"/>
    <mergeCell ref="O9:BE9"/>
    <mergeCell ref="O10:BE10"/>
    <mergeCell ref="L11:M11"/>
  </mergeCells>
  <dataValidations count="8">
    <dataValidation type="decimal" allowBlank="1" showErrorMessage="1" errorTitle="Ошибка" error="Допускается ввод только действительных чисел!" sqref="O33 O23 V23 V33 AC33 AC23 AJ23 AJ33 AQ33 AQ23 AX23 AX33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U23:U24 S33:S34 S23:S24 U33:U34 AB33:AB34 Z23:Z24 Z33:Z34 AB23:AB24 AG33:AG34 AI23:AI24 AG23:AG24 AI33:AI34 AP33:AP34 AN23:AN24 AN33:AN34 AP23:AP24 AU33:AU34 AW23:AW24 AU23:AU24 AW33:AW34 BD23:BD24 BB23:BB24 BB33:BB34 BD33:BD3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3 M23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T33:T34 R33 T23:T24 R23 AA23:AA24 Y23 AA33:AA34 Y33 AH33:AH34 AF33 AH23:AH24 AF23 AO23:AO24 AM23 AO33:AO34 AM33 AV33:AV34 AT33 AV23:AV24 AT23 BC23:BC24 BA23 BC33:BC34 BA33"/>
    <dataValidation type="list" allowBlank="1" showInputMessage="1" showErrorMessage="1" errorTitle="Ошибка" error="Выберите значение из списка" sqref="O32 O22 V32 V22 AC32 AC22 AJ32 AJ22 AQ32 AQ22 AX32 AX22">
      <formula1>kind_of_cons</formula1>
    </dataValidation>
    <dataValidation type="textLength" operator="lessThanOrEqual" allowBlank="1" showInputMessage="1" showErrorMessage="1" errorTitle="Ошибка" error="Допускается ввод не более 900 символов!" sqref="O31 BF8:BF9 V31 AC31 AJ31 AQ31 O21:BE21 AX31">
      <formula1>900</formula1>
    </dataValidation>
    <dataValidation allowBlank="1" promptTitle="checkPeriodRange" sqref="Q34 Q24 X24 X34 AE34 AE24 AL24 AL34 AS34 AS24 AZ24 AZ34"/>
    <dataValidation allowBlank="1" sqref="S35:S37 S25:S27 Z35:Z37 Z25:Z27 AG35:AG37 AG25:AG27 AN35:AN37 AN25:AN27 AU35:AU37 AU25:AU27 BB35:BB37 BB25:BB27"/>
  </dataValidations>
  <pageMargins left="0.7" right="0.7" top="0.75" bottom="0.75" header="0.3" footer="0.3"/>
  <pageSetup paperSize="9"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2.14.1</vt:lpstr>
      <vt:lpstr>2.14.1. (2)</vt:lpstr>
      <vt:lpstr>2.14.2</vt:lpstr>
      <vt:lpstr>2.14.2 (2)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2021-05-11T06:48:51Z</dcterms:modified>
</cp:coreProperties>
</file>