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2"/>
  </bookViews>
  <sheets>
    <sheet name="1.11.1" sheetId="1" r:id="rId1"/>
    <sheet name="1.11.2" sheetId="2" r:id="rId2"/>
    <sheet name="1.10" sheetId="3" r:id="rId3"/>
  </sheets>
  <externalReferences>
    <externalReference r:id="rId4"/>
  </externalReferences>
  <definedNames>
    <definedName name="datePr">[1]Титульный!$F$19</definedName>
    <definedName name="datePr_ch">[1]Титульный!$F$24</definedName>
    <definedName name="kind_of_cons">[1]TEHSHEET!$R$2:$R$6</definedName>
    <definedName name="kind_of_control_method">[1]TEHSHEET!$K$2:$K$5</definedName>
    <definedName name="numberPr">[1]Титульный!$F$20</definedName>
    <definedName name="numberPr_ch">[1]Титульный!$F$25</definedName>
  </definedNames>
  <calcPr calcId="125725"/>
</workbook>
</file>

<file path=xl/calcChain.xml><?xml version="1.0" encoding="utf-8"?>
<calcChain xmlns="http://schemas.openxmlformats.org/spreadsheetml/2006/main">
  <c r="BH31" i="2"/>
  <c r="AT31"/>
  <c r="AF31"/>
  <c r="R31"/>
  <c r="BH30"/>
  <c r="BG30"/>
  <c r="AF30"/>
  <c r="AT30" s="1"/>
  <c r="AE30"/>
  <c r="AS30" s="1"/>
  <c r="R30"/>
  <c r="Q30"/>
  <c r="BW29"/>
  <c r="BH25"/>
  <c r="AT25"/>
  <c r="AF25"/>
  <c r="R25"/>
  <c r="AT24"/>
  <c r="AS24"/>
  <c r="BW23"/>
  <c r="O18"/>
  <c r="N17"/>
  <c r="O17" s="1"/>
  <c r="P17" s="1"/>
  <c r="Q17" s="1"/>
  <c r="R17" s="1"/>
  <c r="S17" s="1"/>
  <c r="T17" s="1"/>
  <c r="U17" s="1"/>
  <c r="V17" s="1"/>
  <c r="W17" s="1"/>
  <c r="X17" s="1"/>
  <c r="Y17" s="1"/>
  <c r="Z17" s="1"/>
  <c r="AB17" s="1"/>
  <c r="AC17" s="1"/>
  <c r="AD17" s="1"/>
  <c r="AE17" s="1"/>
  <c r="AF17" s="1"/>
  <c r="AG17" s="1"/>
  <c r="AH17" s="1"/>
  <c r="AI17" s="1"/>
  <c r="AJ17" s="1"/>
  <c r="AK17" s="1"/>
  <c r="AL17" s="1"/>
  <c r="AM17" s="1"/>
  <c r="AN17" s="1"/>
  <c r="AP17" s="1"/>
  <c r="AQ17" s="1"/>
  <c r="AR17" s="1"/>
  <c r="AS17" s="1"/>
  <c r="AT17" s="1"/>
  <c r="AU17" s="1"/>
  <c r="AV17" s="1"/>
  <c r="AW17" s="1"/>
  <c r="AX17" s="1"/>
  <c r="AY17" s="1"/>
  <c r="AZ17" s="1"/>
  <c r="BA17" s="1"/>
  <c r="BB17" s="1"/>
  <c r="BD17" s="1"/>
  <c r="BE17" s="1"/>
  <c r="BF17" s="1"/>
  <c r="BG17" s="1"/>
  <c r="BH17" s="1"/>
  <c r="BI17" s="1"/>
  <c r="BJ17" s="1"/>
  <c r="BK17" s="1"/>
  <c r="BL17" s="1"/>
  <c r="BM17" s="1"/>
  <c r="BN17" s="1"/>
  <c r="BO17" s="1"/>
  <c r="BP17" s="1"/>
  <c r="BR17" s="1"/>
  <c r="BS17" s="1"/>
  <c r="BT17" s="1"/>
  <c r="P9"/>
  <c r="M9"/>
  <c r="P8"/>
  <c r="M8"/>
  <c r="F35" i="1"/>
  <c r="E35"/>
  <c r="F31"/>
  <c r="E31"/>
  <c r="F27"/>
  <c r="E27"/>
  <c r="J24"/>
  <c r="J23"/>
  <c r="F23"/>
  <c r="E23"/>
  <c r="F17"/>
  <c r="E17"/>
  <c r="F8"/>
  <c r="E8"/>
  <c r="F7"/>
  <c r="E7"/>
  <c r="L29" i="2"/>
  <c r="L23"/>
  <c r="L20"/>
  <c r="L28"/>
  <c r="L22"/>
  <c r="L30"/>
  <c r="BV28"/>
  <c r="BU29"/>
  <c r="BU23"/>
  <c r="L21"/>
  <c r="L18"/>
  <c r="L24"/>
  <c r="BV22"/>
  <c r="L19"/>
</calcChain>
</file>

<file path=xl/sharedStrings.xml><?xml version="1.0" encoding="utf-8"?>
<sst xmlns="http://schemas.openxmlformats.org/spreadsheetml/2006/main" count="271" uniqueCount="105">
  <si>
    <r>
      <t>Форма 1.11.1 Информация о предложении об установлении тарифов в сфере горячего водоснабжения на очередной период регулирования</t>
    </r>
    <r>
      <rPr>
        <vertAlign val="superscript"/>
        <sz val="10"/>
        <rFont val="Tahoma"/>
        <family val="2"/>
        <charset val="204"/>
      </rPr>
      <t>1</t>
    </r>
  </si>
  <si>
    <t>Параметры формы</t>
  </si>
  <si>
    <t>Описание параметров формы</t>
  </si>
  <si>
    <t>№ п/п</t>
  </si>
  <si>
    <t>Вид тарифа</t>
  </si>
  <si>
    <t>Наименование тарифа</t>
  </si>
  <si>
    <t>Период действия тарифов</t>
  </si>
  <si>
    <t>Информация</t>
  </si>
  <si>
    <t>Ссылка на документ</t>
  </si>
  <si>
    <t>с</t>
  </si>
  <si>
    <t>по</t>
  </si>
  <si>
    <t>1</t>
  </si>
  <si>
    <t>2</t>
  </si>
  <si>
    <t>3</t>
  </si>
  <si>
    <t>4</t>
  </si>
  <si>
    <t>5</t>
  </si>
  <si>
    <t>6</t>
  </si>
  <si>
    <t>7</t>
  </si>
  <si>
    <t>8</t>
  </si>
  <si>
    <t>Копия инвестиционной программы, утвержденной в установленном законодательством Российской Федерации порядке, а до ее утверждения копия проекта инвестиционной программы</t>
  </si>
  <si>
    <t>1.1</t>
  </si>
  <si>
    <t>x</t>
  </si>
  <si>
    <t>отсутствует</t>
  </si>
  <si>
    <t>Заполняется в случае наличия инвестиционной программы (проекта инвестиционной программы) в отчетном периоде.
В колонке «Информация» указывается наименование инвестиционной программы.
В колонке «Ссылка на документ» указывается ссылка на документ, предварительно загруженный в хранилище файлов ФГИС ЕИАС.</t>
  </si>
  <si>
    <t>Предлагаемый метод регулирования</t>
  </si>
  <si>
    <t>2.1</t>
  </si>
  <si>
    <t>01.01.2022</t>
  </si>
  <si>
    <t>31.12.2022</t>
  </si>
  <si>
    <t>метод индексации установленных тарифов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</si>
  <si>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Значение в колонке «Информация» выбирается из перечня: Метод экономически обоснованных расходов (затрат); Метод индексации установленных тарифов; Метод обеспечения доходности инвестированного капитала; Метод сравнения аналогов.
Даты начала и окончания периода действия тарифов указывается в виде «ДД.ММ.ГГГГ».
В случае дифференциации предлагаемых методов регулирования по видам тарифов и (или) по периодам действия тарифов информация по каждому из них указывается в отдельной строке.</t>
  </si>
  <si>
    <t>О</t>
  </si>
  <si>
    <t>01.01.2023</t>
  </si>
  <si>
    <t>31.12.2023</t>
  </si>
  <si>
    <t>Добавить период</t>
  </si>
  <si>
    <t>Долгосрочные параметры регулирования (в случае если их установление предусмотрено выбранным методом регулирования)</t>
  </si>
  <si>
    <t>3.1</t>
  </si>
  <si>
    <t>https://portal.eias.ru/Portal/DownloadPage.aspx?type=12&amp;guid=6e471401-15cf-41e1-b477-f0956be69884</t>
  </si>
  <si>
    <t>Долгосрочные параметры регулирования указываются в случае выбора любого метода регулирования за исключением метода экономически обоснованных затрат в виде ссылки на документ, предварительно загруженный в хранилище файлов ФГИС ЕИАС.</t>
  </si>
  <si>
    <t>Необходимая валовая выручка на соответствующий период, в том числе с разбивкой по годам</t>
  </si>
  <si>
    <t>4.1</t>
  </si>
  <si>
    <t>Значение в колонке «Вид тарифа» выбирается из перечня видов тарифов в сфере горячего водоснабжения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необходимой валовой выручки указывается в колонке «Информация» в тыс. руб.
В случае дифференциации необходимой валовой выручки по видам тарифов и (или) по периодам действия тарифов информация указывается в отдельных строках.</t>
  </si>
  <si>
    <t>Годовой объем отпущенной в сеть воды</t>
  </si>
  <si>
    <t>5.1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</si>
  <si>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годового объема отпущенной в сеть воды указывается в колонке «Информация» в тыс. куб. м.
В случае дифференциации объема отпущенной в сеть воды по видам тарифов и (или) по периодам действия тарифов информация указывается в отдельных строках.</t>
  </si>
  <si>
    <t>Размер недополученных доходов регулируемой организацией, исчисленный в соответствии с Основами ценообразования в сфере водоснабжения и водоотведения, утвержденными постановлением Правительства Российской Федерации от 13.05.2013 № 406 (Собрание законодательства Российской Федерации, 2013, № 20, ст. 2500; 2017, № 48, ст. 7218)</t>
  </si>
  <si>
    <t>6.1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</si>
  <si>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недополученных доходов регулируемой организации указывается в колонке «Информация» в тыс. руб. 
В случае отсутствия недополученных доходов регулируемой организацией, исчисленных в соответствии с законодательством в сфере водоснабжения и водоотведения, указывается значение 0.
В случае дифференциации недополученных доходов регулируемой организацией по видам тарифов и/или по периодам действия тарифов информация указывается в отдельных строках.</t>
  </si>
  <si>
    <t>c 01:03 до 18:55</t>
  </si>
  <si>
    <t>Размер экономически обоснованных расходов, не учтенных при регулировании тарифов в предыдущий период регулирования (при их наличии), определенном в соответствии с законодательством в сфере водоснабжения и водоотведения</t>
  </si>
  <si>
    <t>7.1</t>
  </si>
  <si>
    <t>Значение в колонке «Вид тарифа» выбирается из перечня видов тарифов в сфере горячего водоснабжения, предусмотренных законодательством в сфере водоснабжения и водоотведения.
Даты начала и окончания периода действия тарифов указывается в виде «ДД.ММ.ГГГГ».
Величина экономически обоснованных расходов, не учтенных при регулировании тарифов в предыдущий период регулирования, указывается в колонке «Информация» в тыс. руб. 
В случае отсутствия экономически обоснованных расходов, не учтенных при регулировании тарифов в предыдущий период регулирования, определенных в соответствии с законодательством в сфере водоснабжения и водоотведения, указывается значение 0.
В случае дифференциации экономически обоснованных расходов по видам тарифов и/или по периодам действия тарифов информация указывается в отдельных строках.</t>
  </si>
  <si>
    <t>При размещении информации по данной форме дополнительно указывается дата подачи заявления об утверждении(изменении) тарифов и его номер.</t>
  </si>
  <si>
    <r>
      <t>Форма 1.11.2 Информация о предложении величин тарифов на горячую воду, транспортировку воды</t>
    </r>
    <r>
      <rPr>
        <vertAlign val="superscript"/>
        <sz val="10"/>
        <rFont val="Tahoma"/>
        <family val="2"/>
        <charset val="204"/>
      </rPr>
      <t>1</t>
    </r>
  </si>
  <si>
    <t>dp</t>
  </si>
  <si>
    <t>Параметры дифференциации</t>
  </si>
  <si>
    <t>Период действия тарифа</t>
  </si>
  <si>
    <t>Наличие других периодов действия тарифа</t>
  </si>
  <si>
    <t>Одноставочный тариф</t>
  </si>
  <si>
    <t>Одноставочный тариф (двухкомпонентный)</t>
  </si>
  <si>
    <t>Двухставочный тариф (однокомпонентный)</t>
  </si>
  <si>
    <t>Двухставочный тариф (двухкомпонентный)</t>
  </si>
  <si>
    <t>Период действия</t>
  </si>
  <si>
    <t>Одноставочный тариф, руб./куб. м</t>
  </si>
  <si>
    <t>Компонент на холодную воду, руб./куб.м</t>
  </si>
  <si>
    <t>Компонент на тепловую энергию, руб./Гкал</t>
  </si>
  <si>
    <t>Ставка платы за потребление горячей воды, руб./куб. м</t>
  </si>
  <si>
    <t>Ставка платы за содержание системы горячего водоснабжения, руб./Гкал в час</t>
  </si>
  <si>
    <t>Ставка платы за объем поданной холодной воды, руб./куб. м</t>
  </si>
  <si>
    <t>Ставка платы за содержание мощности, руб./куб. м в час</t>
  </si>
  <si>
    <t>дата начала</t>
  </si>
  <si>
    <t>дата окончания</t>
  </si>
  <si>
    <t>Указывается наименование тарифа в случае утверждения нескольких тарифов.
В случае наличия нескольких тарифов информация по ним указывается в отдельных строках.</t>
  </si>
  <si>
    <t>Наименование признака дифференциации</t>
  </si>
  <si>
    <t>Указывается наименование дополнительного признака дифференциации (при наличии).
Дифференциация тарифа осуществляется в соответствии с законодательством в сфере водоснабжения и водоотведения.
В случае дифференциации тарифов по дополнительным признакам информация по ним указывается в отдельных строках.</t>
  </si>
  <si>
    <t>Группа потребителей</t>
  </si>
  <si>
    <t>прочие</t>
  </si>
  <si>
    <t>Указывается группа потребителей при наличии дифференциации тарифа по группам потребителей.
Значение выбирается из перечня: Организации-перепродавцы; Бюджетные организации; Население; Прочие; Без дифференциации.
В случае дифференциации тарифов группам потребителей информация по ним указывается в отдельных строках.</t>
  </si>
  <si>
    <t>да</t>
  </si>
  <si>
    <t>30.06.2022</t>
  </si>
  <si>
    <t>01.07.2022</t>
  </si>
  <si>
    <t>30.06.2023</t>
  </si>
  <si>
    <t>01.07.2023</t>
  </si>
  <si>
    <t>нет</t>
  </si>
  <si>
    <t>В колонке «Параметр дифференциации тарифов» указывается значение дополнительного признака дифференциации, либо наименование поставщика в случае наличия дифференциации компонента двухставочного тарифа на холодную воду по поставщикам.
При подаче предложения на двухставочный тариф колонка «Одноставочный тариф» не заполняется.
При подаче предложения на одноставочный тариф колонки в блоке «Двухставочный тариф» не заполняются.
В случае утверждения однокомпонентного двухставочного тарифа данные указываются только в блоке «Двухставочный тариф (однокомпонентный)». 
В случае утверждения двухкомпонентного двухставочного тарифа данные указываются только в блоке «Двухставочный тариф (двухкомпонентный)».
Даты начала и окончания действия тарифов указываются в виде «ДД.ММ.ГГГГ».
В случае отсутствия даты окончания действия тарифа в колонке «Дата окончания» указывается «Нет».
В случае наличия нескольких значений признака дифференциации тарифов информация по ним указывается в отдельных строках.
В случае дифференциации тарифов по периодам действия тарифа информация по ним указывается в отдельных колонках.
В случае дифференциации компонента двухставочного тарифа на холодную воду по поставщикам строка "Значение признака дифференциации" не заполняется.
В случае отстутствия дифференциации компонента двухставочного тарифа на холодную воду по поставщикам строка "Наименование поставщика" не заполняется.</t>
  </si>
  <si>
    <t>СГМУП "ГВК"</t>
  </si>
  <si>
    <t>Добавить поставщика</t>
  </si>
  <si>
    <t>Добавить значение признака дифференциации</t>
  </si>
  <si>
    <t>население и приравненные категории</t>
  </si>
  <si>
    <t/>
  </si>
  <si>
    <t>Добавить группу потребителей</t>
  </si>
  <si>
    <t>Добавить наименование признака дифференциации</t>
  </si>
  <si>
    <t>Для каждого вида тарифа в сфере горячего водоснабжения форма заполняется отдельно. При размещении информации по данной форме дополнительно указывается дата подачи заявления об утверждении(изменении) тарифа и его номер.</t>
  </si>
  <si>
    <t>Форма 1.10 Информация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</t>
  </si>
  <si>
    <t>Наименование параметра</t>
  </si>
  <si>
    <t>Сведения о правовых актах, регламентирующих правила закупки (положение о закупках) в регулируемой организации</t>
  </si>
  <si>
    <t>ПоложениеозакупкахСГМУП"ГТС"</t>
  </si>
  <si>
    <t>https://www.surgutgts.ru/zakupki/the-principles-of-the-procurement-activities-of-the/</t>
  </si>
  <si>
    <t>В колонке «Информация» указывается описательная информация, характеризующая размещаемые данные.
В колонке «Ссылка на документ» указывается либо ссылка на документ, предварительно загруженный в хранилище файлов ФГИС ЕИАС, либо ссылка на официальный сайт в сети «Интернет», на котором размещена информация.
В случае наличия дополнительных сведений о способах приобретения, стоимости и объемах товаров, необходимых для производства регулируемых товаров и (или) оказания регулируемых услуг регулируемой организацией, информация по ним указывается в отдельных строках.</t>
  </si>
  <si>
    <t>Сведения о месте размещения положения о закупках регулируемой организации</t>
  </si>
  <si>
    <t>Сайт: www.zakupki.gov.ru; www.surgutgts.ru</t>
  </si>
  <si>
    <t>Сведения о планировании закупочных процедур</t>
  </si>
  <si>
    <t>https://www.surgutgts.ru/zakupki/the-procurement-plan/</t>
  </si>
  <si>
    <t>Сведения о результатах проведения закупочных процедур</t>
  </si>
  <si>
    <t>https://www.surgutgts.ru/zakupki/arkhiv-zakupok-2019/</t>
  </si>
  <si>
    <t>Добавить сведения</t>
  </si>
</sst>
</file>

<file path=xl/styles.xml><?xml version="1.0" encoding="utf-8"?>
<styleSheet xmlns="http://schemas.openxmlformats.org/spreadsheetml/2006/main">
  <fonts count="26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Tahoma"/>
      <family val="2"/>
      <charset val="204"/>
    </font>
    <font>
      <sz val="9"/>
      <color theme="0"/>
      <name val="Tahoma"/>
      <family val="2"/>
      <charset val="204"/>
    </font>
    <font>
      <sz val="11"/>
      <name val="Webdings2"/>
      <charset val="204"/>
    </font>
    <font>
      <sz val="1"/>
      <color theme="0"/>
      <name val="Tahoma"/>
      <family val="2"/>
      <charset val="204"/>
    </font>
    <font>
      <sz val="11"/>
      <color indexed="8"/>
      <name val="Calibri"/>
      <family val="2"/>
      <charset val="204"/>
    </font>
    <font>
      <sz val="10"/>
      <name val="Tahoma"/>
      <family val="2"/>
      <charset val="204"/>
    </font>
    <font>
      <vertAlign val="superscript"/>
      <sz val="10"/>
      <name val="Tahoma"/>
      <family val="2"/>
      <charset val="204"/>
    </font>
    <font>
      <b/>
      <sz val="9"/>
      <name val="Tahoma"/>
      <family val="2"/>
      <charset val="204"/>
    </font>
    <font>
      <sz val="15"/>
      <name val="Tahoma"/>
      <family val="2"/>
      <charset val="204"/>
    </font>
    <font>
      <sz val="9"/>
      <color indexed="55"/>
      <name val="Tahoma"/>
      <family val="2"/>
      <charset val="204"/>
    </font>
    <font>
      <sz val="9"/>
      <color indexed="11"/>
      <name val="Tahoma"/>
      <family val="2"/>
      <charset val="204"/>
    </font>
    <font>
      <u/>
      <sz val="9"/>
      <color rgb="FF33339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b/>
      <u/>
      <sz val="9"/>
      <color indexed="62"/>
      <name val="Tahoma"/>
      <family val="2"/>
      <charset val="204"/>
    </font>
    <font>
      <sz val="3"/>
      <name val="Tahoma"/>
      <family val="2"/>
      <charset val="204"/>
    </font>
    <font>
      <sz val="3"/>
      <color indexed="11"/>
      <name val="Tahoma"/>
      <family val="2"/>
      <charset val="204"/>
    </font>
    <font>
      <sz val="3"/>
      <color theme="0"/>
      <name val="Tahoma"/>
      <family val="2"/>
      <charset val="204"/>
    </font>
    <font>
      <sz val="11"/>
      <color theme="0"/>
      <name val="Webdings2"/>
      <charset val="204"/>
    </font>
    <font>
      <sz val="11"/>
      <name val="Wingdings 2"/>
      <family val="1"/>
      <charset val="2"/>
    </font>
    <font>
      <b/>
      <sz val="9"/>
      <color indexed="62"/>
      <name val="Tahoma"/>
      <family val="2"/>
      <charset val="204"/>
    </font>
    <font>
      <vertAlign val="superscript"/>
      <sz val="9"/>
      <name val="Tahoma"/>
      <family val="2"/>
      <charset val="204"/>
    </font>
    <font>
      <sz val="18"/>
      <name val="Tahom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lightDown">
        <fgColor indexed="22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</borders>
  <cellStyleXfs count="11">
    <xf numFmtId="0" fontId="0" fillId="0" borderId="0"/>
    <xf numFmtId="0" fontId="2" fillId="0" borderId="0"/>
    <xf numFmtId="0" fontId="7" fillId="0" borderId="0"/>
    <xf numFmtId="0" fontId="3" fillId="0" borderId="0">
      <alignment horizontal="left" vertical="center"/>
    </xf>
    <xf numFmtId="0" fontId="2" fillId="0" borderId="0"/>
    <xf numFmtId="0" fontId="10" fillId="0" borderId="5" applyBorder="0">
      <alignment horizontal="center" vertical="center" wrapText="1"/>
    </xf>
    <xf numFmtId="49" fontId="3" fillId="0" borderId="0" applyBorder="0">
      <alignment vertical="top"/>
    </xf>
    <xf numFmtId="0" fontId="14" fillId="0" borderId="0" applyNumberFormat="0" applyFill="0" applyBorder="0" applyAlignment="0" applyProtection="0">
      <alignment vertical="top"/>
      <protection locked="0"/>
    </xf>
    <xf numFmtId="0" fontId="7" fillId="0" borderId="0"/>
    <xf numFmtId="0" fontId="1" fillId="0" borderId="0"/>
    <xf numFmtId="0" fontId="2" fillId="0" borderId="0"/>
  </cellStyleXfs>
  <cellXfs count="200">
    <xf numFmtId="0" fontId="0" fillId="0" borderId="0" xfId="0"/>
    <xf numFmtId="49" fontId="3" fillId="0" borderId="0" xfId="1" applyNumberFormat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3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/>
    </xf>
    <xf numFmtId="0" fontId="3" fillId="0" borderId="0" xfId="1" applyFont="1" applyFill="1" applyAlignment="1" applyProtection="1">
      <alignment horizontal="left" vertical="center" wrapText="1" indent="1"/>
    </xf>
    <xf numFmtId="0" fontId="3" fillId="0" borderId="0" xfId="1" applyFont="1" applyFill="1" applyAlignment="1" applyProtection="1">
      <alignment horizontal="left" vertical="center" wrapText="1" indent="2"/>
    </xf>
    <xf numFmtId="0" fontId="5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vertical="center" wrapText="1"/>
    </xf>
    <xf numFmtId="0" fontId="3" fillId="2" borderId="0" xfId="1" applyFont="1" applyFill="1" applyBorder="1" applyAlignment="1" applyProtection="1">
      <alignment horizontal="right" vertical="center" wrapText="1"/>
    </xf>
    <xf numFmtId="0" fontId="8" fillId="0" borderId="1" xfId="2" applyFont="1" applyBorder="1" applyAlignment="1">
      <alignment horizontal="left" vertical="center" wrapText="1" indent="1"/>
    </xf>
    <xf numFmtId="0" fontId="8" fillId="0" borderId="0" xfId="2" applyFont="1" applyBorder="1" applyAlignment="1">
      <alignment vertical="center" wrapText="1"/>
    </xf>
    <xf numFmtId="0" fontId="3" fillId="2" borderId="0" xfId="1" applyFont="1" applyFill="1" applyBorder="1" applyAlignment="1" applyProtection="1">
      <alignment horizontal="center" vertical="center" wrapText="1"/>
    </xf>
    <xf numFmtId="0" fontId="10" fillId="2" borderId="0" xfId="1" applyFont="1" applyFill="1" applyBorder="1" applyAlignment="1" applyProtection="1">
      <alignment horizontal="center" vertical="center" wrapText="1"/>
    </xf>
    <xf numFmtId="0" fontId="3" fillId="2" borderId="0" xfId="1" applyFont="1" applyFill="1" applyBorder="1" applyAlignment="1" applyProtection="1">
      <alignment horizontal="right" vertical="center"/>
    </xf>
    <xf numFmtId="0" fontId="0" fillId="2" borderId="2" xfId="3" applyFont="1" applyFill="1" applyBorder="1" applyAlignment="1" applyProtection="1">
      <alignment horizontal="right" vertical="center" wrapText="1" indent="1"/>
    </xf>
    <xf numFmtId="0" fontId="3" fillId="3" borderId="3" xfId="4" applyNumberFormat="1" applyFont="1" applyFill="1" applyBorder="1" applyAlignment="1" applyProtection="1">
      <alignment horizontal="left" vertical="center" wrapText="1" indent="1"/>
    </xf>
    <xf numFmtId="0" fontId="11" fillId="0" borderId="0" xfId="4" applyNumberFormat="1" applyFont="1" applyFill="1" applyBorder="1" applyAlignment="1" applyProtection="1">
      <alignment vertical="center" wrapText="1"/>
    </xf>
    <xf numFmtId="0" fontId="3" fillId="0" borderId="0" xfId="4" applyNumberFormat="1" applyFont="1" applyFill="1" applyBorder="1" applyAlignment="1" applyProtection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 wrapText="1"/>
    </xf>
    <xf numFmtId="0" fontId="0" fillId="0" borderId="4" xfId="5" applyFont="1" applyFill="1" applyBorder="1" applyAlignment="1" applyProtection="1">
      <alignment horizontal="center" vertical="center" wrapText="1"/>
    </xf>
    <xf numFmtId="0" fontId="3" fillId="2" borderId="2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6" xfId="1" applyFont="1" applyFill="1" applyBorder="1" applyAlignment="1" applyProtection="1">
      <alignment horizontal="center" vertical="center" wrapText="1"/>
    </xf>
    <xf numFmtId="0" fontId="3" fillId="2" borderId="7" xfId="1" applyFont="1" applyFill="1" applyBorder="1" applyAlignment="1" applyProtection="1">
      <alignment horizontal="center" vertical="center" wrapText="1"/>
    </xf>
    <xf numFmtId="0" fontId="0" fillId="0" borderId="7" xfId="5" applyFont="1" applyFill="1" applyBorder="1" applyAlignment="1" applyProtection="1">
      <alignment horizontal="center" vertical="center" wrapText="1"/>
    </xf>
    <xf numFmtId="0" fontId="0" fillId="0" borderId="2" xfId="5" applyFont="1" applyFill="1" applyBorder="1" applyAlignment="1" applyProtection="1">
      <alignment horizontal="center" vertical="center" wrapText="1"/>
    </xf>
    <xf numFmtId="0" fontId="0" fillId="0" borderId="6" xfId="5" applyFont="1" applyFill="1" applyBorder="1" applyAlignment="1" applyProtection="1">
      <alignment horizontal="center" vertical="center" wrapText="1"/>
    </xf>
    <xf numFmtId="0" fontId="0" fillId="0" borderId="3" xfId="5" applyFont="1" applyFill="1" applyBorder="1" applyAlignment="1" applyProtection="1">
      <alignment horizontal="center" vertical="center" wrapText="1"/>
    </xf>
    <xf numFmtId="49" fontId="12" fillId="2" borderId="0" xfId="5" applyNumberFormat="1" applyFont="1" applyFill="1" applyBorder="1" applyAlignment="1" applyProtection="1">
      <alignment horizontal="center" vertical="center" wrapText="1"/>
    </xf>
    <xf numFmtId="49" fontId="12" fillId="2" borderId="1" xfId="5" applyNumberFormat="1" applyFont="1" applyFill="1" applyBorder="1" applyAlignment="1" applyProtection="1">
      <alignment horizontal="center" vertical="center" wrapText="1"/>
    </xf>
    <xf numFmtId="49" fontId="3" fillId="0" borderId="0" xfId="6" applyNumberFormat="1" applyFont="1">
      <alignment vertical="top"/>
    </xf>
    <xf numFmtId="49" fontId="0" fillId="2" borderId="2" xfId="1" applyNumberFormat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3" fillId="0" borderId="3" xfId="1" applyFont="1" applyFill="1" applyBorder="1" applyAlignment="1" applyProtection="1">
      <alignment horizontal="left" vertical="center" wrapText="1"/>
    </xf>
    <xf numFmtId="0" fontId="3" fillId="0" borderId="3" xfId="1" applyFont="1" applyFill="1" applyBorder="1" applyAlignment="1" applyProtection="1">
      <alignment vertical="center" wrapText="1"/>
    </xf>
    <xf numFmtId="0" fontId="11" fillId="0" borderId="0" xfId="1" applyFont="1" applyFill="1" applyAlignment="1" applyProtection="1">
      <alignment vertical="center" wrapText="1"/>
    </xf>
    <xf numFmtId="0" fontId="0" fillId="0" borderId="3" xfId="1" applyFont="1" applyFill="1" applyBorder="1" applyAlignment="1" applyProtection="1">
      <alignment horizontal="center" vertical="center" wrapText="1"/>
    </xf>
    <xf numFmtId="0" fontId="0" fillId="0" borderId="2" xfId="1" applyFont="1" applyFill="1" applyBorder="1" applyAlignment="1" applyProtection="1">
      <alignment horizontal="center" vertical="center" wrapText="1"/>
    </xf>
    <xf numFmtId="0" fontId="0" fillId="0" borderId="6" xfId="1" applyFont="1" applyFill="1" applyBorder="1" applyAlignment="1" applyProtection="1">
      <alignment horizontal="center" vertical="center" wrapText="1"/>
    </xf>
    <xf numFmtId="0" fontId="0" fillId="4" borderId="3" xfId="7" applyNumberFormat="1" applyFont="1" applyFill="1" applyBorder="1" applyAlignment="1" applyProtection="1">
      <alignment horizontal="left" vertical="center" wrapText="1"/>
      <protection locked="0"/>
    </xf>
    <xf numFmtId="49" fontId="14" fillId="5" borderId="3" xfId="7" applyNumberFormat="1" applyFill="1" applyBorder="1" applyAlignment="1" applyProtection="1">
      <alignment horizontal="left" vertical="center" wrapText="1"/>
      <protection locked="0"/>
    </xf>
    <xf numFmtId="0" fontId="3" fillId="0" borderId="3" xfId="1" applyNumberFormat="1" applyFont="1" applyFill="1" applyBorder="1" applyAlignment="1" applyProtection="1">
      <alignment vertical="center" wrapText="1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0" fontId="0" fillId="0" borderId="8" xfId="1" applyFont="1" applyFill="1" applyBorder="1" applyAlignment="1" applyProtection="1">
      <alignment horizontal="left" vertical="center" wrapText="1"/>
    </xf>
    <xf numFmtId="0" fontId="13" fillId="0" borderId="8" xfId="1" applyFont="1" applyFill="1" applyBorder="1" applyAlignment="1" applyProtection="1">
      <alignment horizontal="left" vertical="center" wrapText="1"/>
    </xf>
    <xf numFmtId="0" fontId="13" fillId="0" borderId="7" xfId="1" applyFont="1" applyFill="1" applyBorder="1" applyAlignment="1" applyProtection="1">
      <alignment horizontal="left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/>
    </xf>
    <xf numFmtId="0" fontId="5" fillId="2" borderId="9" xfId="1" applyFont="1" applyFill="1" applyBorder="1" applyAlignment="1" applyProtection="1">
      <alignment horizontal="center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0" fillId="3" borderId="3" xfId="7" applyNumberFormat="1" applyFont="1" applyFill="1" applyBorder="1" applyAlignment="1" applyProtection="1">
      <alignment horizontal="left" vertical="center" wrapText="1" indent="1"/>
    </xf>
    <xf numFmtId="0" fontId="0" fillId="3" borderId="3" xfId="1" applyFont="1" applyFill="1" applyBorder="1" applyAlignment="1" applyProtection="1">
      <alignment horizontal="left" vertical="center" wrapText="1" indent="1"/>
    </xf>
    <xf numFmtId="49" fontId="0" fillId="4" borderId="6" xfId="4" applyNumberFormat="1" applyFont="1" applyFill="1" applyBorder="1" applyAlignment="1" applyProtection="1">
      <alignment horizontal="left" vertical="center" wrapText="1"/>
      <protection locked="0"/>
    </xf>
    <xf numFmtId="49" fontId="0" fillId="4" borderId="3" xfId="4" applyNumberFormat="1" applyFont="1" applyFill="1" applyBorder="1" applyAlignment="1" applyProtection="1">
      <alignment horizontal="left" vertical="center" wrapText="1"/>
      <protection locked="0"/>
    </xf>
    <xf numFmtId="0" fontId="3" fillId="0" borderId="4" xfId="1" applyNumberFormat="1" applyFont="1" applyFill="1" applyBorder="1" applyAlignment="1" applyProtection="1">
      <alignment horizontal="left" vertical="top" wrapText="1"/>
    </xf>
    <xf numFmtId="0" fontId="15" fillId="0" borderId="3" xfId="1" applyFont="1" applyFill="1" applyBorder="1" applyAlignment="1" applyProtection="1">
      <alignment horizontal="center" vertical="center" wrapText="1"/>
    </xf>
    <xf numFmtId="0" fontId="3" fillId="0" borderId="8" xfId="1" applyNumberFormat="1" applyFont="1" applyFill="1" applyBorder="1" applyAlignment="1" applyProtection="1">
      <alignment horizontal="left" vertical="top" wrapText="1"/>
    </xf>
    <xf numFmtId="49" fontId="0" fillId="0" borderId="0" xfId="0" applyNumberFormat="1" applyAlignment="1">
      <alignment vertical="top"/>
    </xf>
    <xf numFmtId="0" fontId="3" fillId="6" borderId="10" xfId="1" applyFont="1" applyFill="1" applyBorder="1" applyAlignment="1" applyProtection="1">
      <alignment vertical="center" wrapText="1"/>
    </xf>
    <xf numFmtId="49" fontId="16" fillId="6" borderId="1" xfId="6" applyFont="1" applyFill="1" applyBorder="1" applyAlignment="1" applyProtection="1">
      <alignment horizontal="left" vertical="center"/>
    </xf>
    <xf numFmtId="49" fontId="16" fillId="6" borderId="1" xfId="6" applyFont="1" applyFill="1" applyBorder="1" applyAlignment="1" applyProtection="1">
      <alignment horizontal="left" vertical="center" indent="2"/>
    </xf>
    <xf numFmtId="49" fontId="17" fillId="6" borderId="6" xfId="6" applyFont="1" applyFill="1" applyBorder="1" applyAlignment="1" applyProtection="1">
      <alignment horizontal="center" vertical="top"/>
    </xf>
    <xf numFmtId="0" fontId="3" fillId="0" borderId="7" xfId="1" applyNumberFormat="1" applyFont="1" applyFill="1" applyBorder="1" applyAlignment="1" applyProtection="1">
      <alignment horizontal="left" vertical="top" wrapText="1"/>
    </xf>
    <xf numFmtId="49" fontId="0" fillId="2" borderId="3" xfId="1" applyNumberFormat="1" applyFont="1" applyFill="1" applyBorder="1" applyAlignment="1" applyProtection="1">
      <alignment horizontal="center" vertical="center" wrapText="1"/>
    </xf>
    <xf numFmtId="0" fontId="3" fillId="0" borderId="3" xfId="1" applyNumberFormat="1" applyFont="1" applyFill="1" applyBorder="1" applyAlignment="1" applyProtection="1">
      <alignment vertical="top" wrapText="1"/>
    </xf>
    <xf numFmtId="49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4" fontId="0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16" fillId="6" borderId="1" xfId="6" applyFont="1" applyFill="1" applyBorder="1" applyAlignment="1" applyProtection="1">
      <alignment horizontal="left" vertical="center" indent="3"/>
    </xf>
    <xf numFmtId="49" fontId="0" fillId="2" borderId="4" xfId="1" applyNumberFormat="1" applyFont="1" applyFill="1" applyBorder="1" applyAlignment="1" applyProtection="1">
      <alignment horizontal="center" vertical="center" wrapText="1"/>
    </xf>
    <xf numFmtId="49" fontId="0" fillId="2" borderId="8" xfId="1" applyNumberFormat="1" applyFont="1" applyFill="1" applyBorder="1" applyAlignment="1" applyProtection="1">
      <alignment horizontal="center" vertical="center" wrapText="1"/>
    </xf>
    <xf numFmtId="49" fontId="0" fillId="2" borderId="7" xfId="1" applyNumberFormat="1" applyFont="1" applyFill="1" applyBorder="1" applyAlignment="1" applyProtection="1">
      <alignment horizontal="center" vertical="center" wrapText="1"/>
    </xf>
    <xf numFmtId="49" fontId="3" fillId="0" borderId="0" xfId="6">
      <alignment vertical="top"/>
    </xf>
    <xf numFmtId="49" fontId="3" fillId="0" borderId="11" xfId="6" applyBorder="1">
      <alignment vertical="top"/>
    </xf>
    <xf numFmtId="49" fontId="6" fillId="0" borderId="0" xfId="6" applyFont="1" applyAlignment="1">
      <alignment vertical="top"/>
    </xf>
    <xf numFmtId="0" fontId="9" fillId="0" borderId="0" xfId="1" applyFont="1" applyFill="1" applyAlignment="1" applyProtection="1">
      <alignment horizontal="right" vertical="top" wrapText="1"/>
    </xf>
    <xf numFmtId="0" fontId="3" fillId="0" borderId="0" xfId="1" applyFont="1" applyFill="1" applyAlignment="1" applyProtection="1">
      <alignment horizontal="left" vertical="top" wrapText="1"/>
    </xf>
    <xf numFmtId="0" fontId="3" fillId="0" borderId="0" xfId="1" applyNumberFormat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vertical="center" wrapText="1"/>
    </xf>
    <xf numFmtId="0" fontId="3" fillId="0" borderId="0" xfId="1" applyFont="1" applyFill="1" applyBorder="1" applyAlignment="1" applyProtection="1">
      <alignment vertical="center" wrapText="1"/>
    </xf>
    <xf numFmtId="0" fontId="8" fillId="0" borderId="6" xfId="2" applyFont="1" applyFill="1" applyBorder="1" applyAlignment="1">
      <alignment horizontal="left" vertical="center" wrapText="1" indent="1"/>
    </xf>
    <xf numFmtId="0" fontId="8" fillId="0" borderId="3" xfId="2" applyFont="1" applyFill="1" applyBorder="1" applyAlignment="1">
      <alignment horizontal="left" vertical="center" wrapText="1" indent="1"/>
    </xf>
    <xf numFmtId="0" fontId="8" fillId="0" borderId="2" xfId="2" applyFont="1" applyFill="1" applyBorder="1" applyAlignment="1">
      <alignment horizontal="left" vertical="center" wrapText="1" indent="1"/>
    </xf>
    <xf numFmtId="0" fontId="8" fillId="0" borderId="0" xfId="2" applyFont="1" applyFill="1" applyBorder="1" applyAlignment="1">
      <alignment horizontal="left" vertical="center" wrapText="1" indent="1"/>
    </xf>
    <xf numFmtId="0" fontId="18" fillId="0" borderId="0" xfId="0" applyNumberFormat="1" applyFont="1" applyFill="1" applyBorder="1" applyAlignment="1" applyProtection="1">
      <alignment vertical="center"/>
    </xf>
    <xf numFmtId="0" fontId="19" fillId="0" borderId="0" xfId="0" applyNumberFormat="1" applyFont="1" applyFill="1" applyBorder="1" applyAlignment="1" applyProtection="1">
      <alignment vertical="center"/>
    </xf>
    <xf numFmtId="49" fontId="18" fillId="0" borderId="0" xfId="1" applyNumberFormat="1" applyFont="1" applyFill="1" applyBorder="1" applyAlignment="1" applyProtection="1">
      <alignment horizontal="center" vertical="center" wrapText="1"/>
    </xf>
    <xf numFmtId="0" fontId="19" fillId="0" borderId="12" xfId="3" applyFont="1" applyFill="1" applyBorder="1" applyAlignment="1" applyProtection="1">
      <alignment horizontal="right" vertical="center" wrapText="1" indent="1"/>
    </xf>
    <xf numFmtId="0" fontId="19" fillId="0" borderId="12" xfId="0" applyNumberFormat="1" applyFont="1" applyFill="1" applyBorder="1" applyAlignment="1" applyProtection="1">
      <alignment vertical="center"/>
    </xf>
    <xf numFmtId="0" fontId="18" fillId="0" borderId="12" xfId="4" applyNumberFormat="1" applyFont="1" applyFill="1" applyBorder="1" applyAlignment="1" applyProtection="1">
      <alignment horizontal="left" vertical="center" wrapText="1" indent="1"/>
    </xf>
    <xf numFmtId="49" fontId="18" fillId="0" borderId="0" xfId="1" applyNumberFormat="1" applyFont="1" applyFill="1" applyBorder="1" applyAlignment="1" applyProtection="1">
      <alignment vertical="center" wrapText="1"/>
    </xf>
    <xf numFmtId="0" fontId="20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0" fillId="0" borderId="0" xfId="0" applyNumberFormat="1" applyFill="1" applyBorder="1" applyAlignment="1" applyProtection="1">
      <alignment vertical="center"/>
    </xf>
    <xf numFmtId="49" fontId="3" fillId="0" borderId="0" xfId="1" applyNumberFormat="1" applyFont="1" applyFill="1" applyBorder="1" applyAlignment="1" applyProtection="1">
      <alignment horizontal="center" vertical="center" wrapText="1"/>
    </xf>
    <xf numFmtId="0" fontId="0" fillId="0" borderId="3" xfId="0" applyNumberFormat="1" applyFill="1" applyBorder="1" applyAlignment="1" applyProtection="1">
      <alignment vertical="center"/>
    </xf>
    <xf numFmtId="0" fontId="3" fillId="3" borderId="2" xfId="4" applyNumberFormat="1" applyFont="1" applyFill="1" applyBorder="1" applyAlignment="1" applyProtection="1">
      <alignment horizontal="left" vertical="center" wrapText="1" indent="1"/>
    </xf>
    <xf numFmtId="0" fontId="3" fillId="3" borderId="1" xfId="4" applyNumberFormat="1" applyFont="1" applyFill="1" applyBorder="1" applyAlignment="1" applyProtection="1">
      <alignment horizontal="left" vertical="center" wrapText="1" indent="1"/>
    </xf>
    <xf numFmtId="0" fontId="3" fillId="3" borderId="6" xfId="4" applyNumberFormat="1" applyFont="1" applyFill="1" applyBorder="1" applyAlignment="1" applyProtection="1">
      <alignment horizontal="left" vertical="center" wrapText="1" indent="1"/>
    </xf>
    <xf numFmtId="49" fontId="11" fillId="0" borderId="0" xfId="1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>
      <alignment vertical="center"/>
    </xf>
    <xf numFmtId="0" fontId="0" fillId="0" borderId="0" xfId="0" applyNumberFormat="1" applyFill="1" applyBorder="1" applyAlignment="1">
      <alignment vertical="center"/>
    </xf>
    <xf numFmtId="0" fontId="3" fillId="0" borderId="0" xfId="8" applyFont="1" applyFill="1" applyBorder="1" applyAlignment="1" applyProtection="1">
      <alignment horizontal="right" vertical="center" wrapText="1"/>
    </xf>
    <xf numFmtId="0" fontId="3" fillId="0" borderId="0" xfId="8" applyFont="1" applyFill="1" applyBorder="1" applyAlignment="1" applyProtection="1">
      <alignment horizontal="right" vertical="center" wrapText="1"/>
    </xf>
    <xf numFmtId="0" fontId="6" fillId="0" borderId="0" xfId="4" applyNumberFormat="1" applyFont="1" applyFill="1" applyBorder="1" applyAlignment="1" applyProtection="1">
      <alignment vertical="center" wrapText="1"/>
    </xf>
    <xf numFmtId="0" fontId="6" fillId="0" borderId="0" xfId="0" applyNumberFormat="1" applyFont="1" applyFill="1" applyBorder="1" applyAlignment="1">
      <alignment vertical="center"/>
    </xf>
    <xf numFmtId="0" fontId="15" fillId="0" borderId="0" xfId="1" applyFont="1" applyFill="1" applyBorder="1" applyAlignment="1" applyProtection="1">
      <alignment horizontal="center" vertical="center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0" fillId="0" borderId="3" xfId="9" applyNumberFormat="1" applyFont="1" applyFill="1" applyBorder="1" applyAlignment="1" applyProtection="1">
      <alignment horizontal="center" vertical="center" wrapText="1"/>
    </xf>
    <xf numFmtId="49" fontId="16" fillId="6" borderId="3" xfId="0" applyNumberFormat="1" applyFont="1" applyFill="1" applyBorder="1" applyAlignment="1" applyProtection="1">
      <alignment horizontal="center" vertical="center" textRotation="90" wrapText="1"/>
    </xf>
    <xf numFmtId="0" fontId="3" fillId="0" borderId="3" xfId="1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3" fillId="0" borderId="2" xfId="10" applyFont="1" applyFill="1" applyBorder="1" applyAlignment="1" applyProtection="1">
      <alignment horizontal="center" vertical="center" wrapText="1"/>
    </xf>
    <xf numFmtId="0" fontId="3" fillId="0" borderId="1" xfId="10" applyFont="1" applyFill="1" applyBorder="1" applyAlignment="1" applyProtection="1">
      <alignment horizontal="center" vertical="center" wrapText="1"/>
    </xf>
    <xf numFmtId="0" fontId="0" fillId="0" borderId="3" xfId="10" applyFont="1" applyFill="1" applyBorder="1" applyAlignment="1" applyProtection="1">
      <alignment horizontal="center" vertical="center" wrapText="1"/>
    </xf>
    <xf numFmtId="0" fontId="3" fillId="0" borderId="3" xfId="8" applyFont="1" applyFill="1" applyBorder="1" applyAlignment="1" applyProtection="1">
      <alignment horizontal="center" vertical="center" wrapText="1"/>
    </xf>
    <xf numFmtId="0" fontId="3" fillId="0" borderId="3" xfId="10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0" fillId="0" borderId="3" xfId="8" applyFont="1" applyFill="1" applyBorder="1" applyAlignment="1" applyProtection="1">
      <alignment horizontal="center" vertical="center" wrapText="1"/>
    </xf>
    <xf numFmtId="0" fontId="21" fillId="2" borderId="0" xfId="1" applyFont="1" applyFill="1" applyBorder="1" applyAlignment="1" applyProtection="1">
      <alignment vertical="center" wrapText="1"/>
    </xf>
    <xf numFmtId="49" fontId="12" fillId="2" borderId="11" xfId="5" applyNumberFormat="1" applyFont="1" applyFill="1" applyBorder="1" applyAlignment="1" applyProtection="1">
      <alignment horizontal="center" vertical="center" wrapText="1"/>
    </xf>
    <xf numFmtId="0" fontId="6" fillId="2" borderId="0" xfId="5" applyNumberFormat="1" applyFont="1" applyFill="1" applyBorder="1" applyAlignment="1" applyProtection="1">
      <alignment horizontal="center" vertical="center" wrapText="1"/>
    </xf>
    <xf numFmtId="0" fontId="12" fillId="2" borderId="11" xfId="5" applyNumberFormat="1" applyFont="1" applyFill="1" applyBorder="1" applyAlignment="1" applyProtection="1">
      <alignment horizontal="center" vertical="center" wrapText="1"/>
    </xf>
    <xf numFmtId="0" fontId="12" fillId="2" borderId="11" xfId="5" applyNumberFormat="1" applyFont="1" applyFill="1" applyBorder="1" applyAlignment="1" applyProtection="1">
      <alignment horizontal="center" vertical="center" wrapText="1"/>
    </xf>
    <xf numFmtId="0" fontId="6" fillId="2" borderId="11" xfId="5" applyNumberFormat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6" fillId="0" borderId="0" xfId="1" applyFont="1" applyFill="1" applyBorder="1" applyAlignment="1" applyProtection="1">
      <alignment vertical="center" wrapText="1"/>
    </xf>
    <xf numFmtId="49" fontId="6" fillId="0" borderId="0" xfId="1" applyNumberFormat="1" applyFont="1" applyFill="1" applyBorder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49" fontId="3" fillId="0" borderId="0" xfId="1" applyNumberFormat="1" applyFont="1" applyFill="1" applyBorder="1" applyAlignment="1" applyProtection="1">
      <alignment vertical="center" wrapText="1"/>
    </xf>
    <xf numFmtId="49" fontId="3" fillId="0" borderId="0" xfId="0" applyNumberFormat="1" applyFont="1" applyAlignment="1">
      <alignment vertical="top"/>
    </xf>
    <xf numFmtId="0" fontId="3" fillId="2" borderId="3" xfId="1" applyNumberFormat="1" applyFont="1" applyFill="1" applyBorder="1" applyAlignment="1" applyProtection="1">
      <alignment horizontal="left" vertical="center" wrapText="1"/>
    </xf>
    <xf numFmtId="0" fontId="3" fillId="0" borderId="3" xfId="8" applyFont="1" applyFill="1" applyBorder="1" applyAlignment="1" applyProtection="1">
      <alignment vertical="center" wrapText="1"/>
    </xf>
    <xf numFmtId="0" fontId="3" fillId="0" borderId="3" xfId="4" applyNumberFormat="1" applyFont="1" applyFill="1" applyBorder="1" applyAlignment="1" applyProtection="1">
      <alignment vertical="center" wrapText="1"/>
    </xf>
    <xf numFmtId="0" fontId="3" fillId="3" borderId="3" xfId="4" applyNumberFormat="1" applyFont="1" applyFill="1" applyBorder="1" applyAlignment="1" applyProtection="1">
      <alignment horizontal="left" vertical="center" wrapText="1"/>
    </xf>
    <xf numFmtId="49" fontId="6" fillId="0" borderId="0" xfId="0" applyNumberFormat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horizontal="center" vertical="center" wrapText="1"/>
    </xf>
    <xf numFmtId="0" fontId="22" fillId="2" borderId="0" xfId="1" applyFont="1" applyFill="1" applyBorder="1" applyAlignment="1" applyProtection="1">
      <alignment horizontal="center"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1"/>
    </xf>
    <xf numFmtId="0" fontId="15" fillId="0" borderId="0" xfId="1" applyFont="1" applyFill="1" applyBorder="1" applyAlignment="1" applyProtection="1">
      <alignment vertical="center" wrapText="1"/>
    </xf>
    <xf numFmtId="0" fontId="3" fillId="2" borderId="3" xfId="1" applyNumberFormat="1" applyFont="1" applyFill="1" applyBorder="1" applyAlignment="1" applyProtection="1">
      <alignment horizontal="left" vertical="center" wrapText="1" indent="2"/>
    </xf>
    <xf numFmtId="0" fontId="3" fillId="2" borderId="3" xfId="1" applyNumberFormat="1" applyFont="1" applyFill="1" applyBorder="1" applyAlignment="1" applyProtection="1">
      <alignment horizontal="left" vertical="center" wrapText="1" indent="3"/>
    </xf>
    <xf numFmtId="49" fontId="3" fillId="5" borderId="3" xfId="4" applyNumberFormat="1" applyFont="1" applyFill="1" applyBorder="1" applyAlignment="1" applyProtection="1">
      <alignment horizontal="left" vertical="center" wrapText="1"/>
      <protection locked="0"/>
    </xf>
    <xf numFmtId="49" fontId="6" fillId="0" borderId="0" xfId="0" applyNumberFormat="1" applyFont="1" applyFill="1" applyBorder="1" applyAlignment="1" applyProtection="1">
      <alignment horizontal="center" vertical="center"/>
    </xf>
    <xf numFmtId="0" fontId="3" fillId="2" borderId="3" xfId="1" applyNumberFormat="1" applyFont="1" applyFill="1" applyBorder="1" applyAlignment="1" applyProtection="1">
      <alignment horizontal="left" vertical="center" wrapText="1" indent="4"/>
    </xf>
    <xf numFmtId="0" fontId="3" fillId="4" borderId="3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3" xfId="1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3" xfId="4" applyNumberFormat="1" applyFont="1" applyFill="1" applyBorder="1" applyAlignment="1" applyProtection="1">
      <alignment horizontal="center" vertical="center" wrapText="1"/>
    </xf>
    <xf numFmtId="4" fontId="3" fillId="0" borderId="3" xfId="7" applyNumberFormat="1" applyFont="1" applyFill="1" applyBorder="1" applyAlignment="1" applyProtection="1">
      <alignment horizontal="right" vertical="center" wrapText="1"/>
    </xf>
    <xf numFmtId="49" fontId="0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3" fillId="7" borderId="3" xfId="4" applyNumberFormat="1" applyFont="1" applyFill="1" applyBorder="1" applyAlignment="1" applyProtection="1">
      <alignment horizontal="center" vertical="center" wrapText="1"/>
    </xf>
    <xf numFmtId="0" fontId="3" fillId="2" borderId="3" xfId="1" applyFont="1" applyFill="1" applyBorder="1" applyAlignment="1" applyProtection="1">
      <alignment vertical="center" wrapText="1"/>
    </xf>
    <xf numFmtId="49" fontId="3" fillId="4" borderId="3" xfId="1" applyNumberFormat="1" applyFont="1" applyFill="1" applyBorder="1" applyAlignment="1" applyProtection="1">
      <alignment horizontal="left" vertical="center" wrapText="1" indent="6"/>
      <protection locked="0"/>
    </xf>
    <xf numFmtId="4" fontId="3" fillId="4" borderId="3" xfId="7" applyNumberFormat="1" applyFont="1" applyFill="1" applyBorder="1" applyAlignment="1" applyProtection="1">
      <alignment horizontal="right" vertical="center" wrapText="1"/>
      <protection locked="0"/>
    </xf>
    <xf numFmtId="49" fontId="3" fillId="6" borderId="3" xfId="1" applyNumberFormat="1" applyFont="1" applyFill="1" applyBorder="1" applyAlignment="1" applyProtection="1">
      <alignment horizontal="left" vertical="center" wrapText="1"/>
    </xf>
    <xf numFmtId="0" fontId="3" fillId="0" borderId="3" xfId="1" applyNumberFormat="1" applyFont="1" applyFill="1" applyBorder="1" applyAlignment="1" applyProtection="1">
      <alignment horizontal="left" vertical="center" wrapText="1" indent="6"/>
    </xf>
    <xf numFmtId="49" fontId="3" fillId="0" borderId="3" xfId="4" applyNumberFormat="1" applyFont="1" applyFill="1" applyBorder="1" applyAlignment="1" applyProtection="1">
      <alignment vertical="center" wrapText="1"/>
    </xf>
    <xf numFmtId="0" fontId="3" fillId="0" borderId="3" xfId="7" applyNumberFormat="1" applyFont="1" applyFill="1" applyBorder="1" applyAlignment="1" applyProtection="1">
      <alignment horizontal="center" vertical="center" wrapText="1"/>
    </xf>
    <xf numFmtId="4" fontId="6" fillId="0" borderId="3" xfId="7" applyNumberFormat="1" applyFont="1" applyFill="1" applyBorder="1" applyAlignment="1" applyProtection="1">
      <alignment horizontal="center" vertical="center" wrapText="1"/>
    </xf>
    <xf numFmtId="49" fontId="13" fillId="4" borderId="3" xfId="4" applyNumberFormat="1" applyFont="1" applyFill="1" applyBorder="1" applyAlignment="1" applyProtection="1">
      <alignment horizontal="center" vertical="center" wrapText="1"/>
      <protection locked="0"/>
    </xf>
    <xf numFmtId="49" fontId="23" fillId="6" borderId="2" xfId="0" applyNumberFormat="1" applyFont="1" applyFill="1" applyBorder="1" applyAlignment="1" applyProtection="1">
      <alignment horizontal="center" vertical="center"/>
    </xf>
    <xf numFmtId="49" fontId="16" fillId="6" borderId="1" xfId="0" applyNumberFormat="1" applyFont="1" applyFill="1" applyBorder="1" applyAlignment="1" applyProtection="1">
      <alignment horizontal="left" vertical="center" indent="6"/>
    </xf>
    <xf numFmtId="49" fontId="13" fillId="6" borderId="1" xfId="4" applyNumberFormat="1" applyFont="1" applyFill="1" applyBorder="1" applyAlignment="1" applyProtection="1">
      <alignment horizontal="center" vertical="center" wrapText="1"/>
    </xf>
    <xf numFmtId="49" fontId="23" fillId="6" borderId="1" xfId="0" applyNumberFormat="1" applyFont="1" applyFill="1" applyBorder="1" applyAlignment="1" applyProtection="1">
      <alignment horizontal="left" vertical="center"/>
    </xf>
    <xf numFmtId="49" fontId="0" fillId="6" borderId="1" xfId="4" applyNumberFormat="1" applyFont="1" applyFill="1" applyBorder="1" applyAlignment="1" applyProtection="1">
      <alignment horizontal="center" vertical="center" wrapText="1"/>
    </xf>
    <xf numFmtId="49" fontId="3" fillId="6" borderId="1" xfId="4" applyNumberFormat="1" applyFont="1" applyFill="1" applyBorder="1" applyAlignment="1" applyProtection="1">
      <alignment horizontal="center" vertical="center" wrapText="1"/>
    </xf>
    <xf numFmtId="49" fontId="3" fillId="6" borderId="6" xfId="4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Border="1" applyAlignment="1" applyProtection="1">
      <alignment vertical="top"/>
    </xf>
    <xf numFmtId="49" fontId="3" fillId="0" borderId="0" xfId="0" applyNumberFormat="1" applyFont="1" applyBorder="1" applyAlignment="1">
      <alignment vertical="top"/>
    </xf>
    <xf numFmtId="49" fontId="16" fillId="6" borderId="1" xfId="0" applyNumberFormat="1" applyFont="1" applyFill="1" applyBorder="1" applyAlignment="1" applyProtection="1">
      <alignment horizontal="left" vertical="center" indent="5"/>
    </xf>
    <xf numFmtId="49" fontId="6" fillId="0" borderId="0" xfId="0" applyNumberFormat="1" applyFont="1" applyAlignment="1">
      <alignment vertical="top"/>
    </xf>
    <xf numFmtId="0" fontId="3" fillId="4" borderId="2" xfId="1" applyNumberFormat="1" applyFont="1" applyFill="1" applyBorder="1" applyAlignment="1" applyProtection="1">
      <alignment horizontal="left" vertical="center" wrapText="1"/>
      <protection locked="0"/>
    </xf>
    <xf numFmtId="0" fontId="3" fillId="4" borderId="1" xfId="1" applyNumberFormat="1" applyFont="1" applyFill="1" applyBorder="1" applyAlignment="1" applyProtection="1">
      <alignment horizontal="left" vertical="center" wrapText="1"/>
      <protection locked="0"/>
    </xf>
    <xf numFmtId="0" fontId="3" fillId="4" borderId="6" xfId="1" applyNumberFormat="1" applyFont="1" applyFill="1" applyBorder="1" applyAlignment="1" applyProtection="1">
      <alignment horizontal="left" vertical="center" wrapText="1"/>
      <protection locked="0"/>
    </xf>
    <xf numFmtId="49" fontId="3" fillId="5" borderId="4" xfId="1" applyNumberFormat="1" applyFont="1" applyFill="1" applyBorder="1" applyAlignment="1" applyProtection="1">
      <alignment horizontal="left" vertical="center" wrapText="1" indent="5"/>
      <protection locked="0"/>
    </xf>
    <xf numFmtId="49" fontId="3" fillId="0" borderId="6" xfId="4" applyNumberFormat="1" applyFont="1" applyFill="1" applyBorder="1" applyAlignment="1" applyProtection="1">
      <alignment horizontal="center" vertical="center" wrapText="1"/>
    </xf>
    <xf numFmtId="0" fontId="3" fillId="0" borderId="7" xfId="1" applyNumberFormat="1" applyFont="1" applyFill="1" applyBorder="1" applyAlignment="1" applyProtection="1">
      <alignment horizontal="left" vertical="center" wrapText="1" indent="6"/>
    </xf>
    <xf numFmtId="49" fontId="5" fillId="0" borderId="0" xfId="0" applyNumberFormat="1" applyFont="1" applyBorder="1" applyAlignment="1">
      <alignment vertical="top"/>
    </xf>
    <xf numFmtId="49" fontId="23" fillId="6" borderId="10" xfId="0" applyNumberFormat="1" applyFont="1" applyFill="1" applyBorder="1" applyAlignment="1" applyProtection="1">
      <alignment horizontal="center" vertical="center"/>
    </xf>
    <xf numFmtId="49" fontId="16" fillId="6" borderId="12" xfId="0" applyNumberFormat="1" applyFont="1" applyFill="1" applyBorder="1" applyAlignment="1" applyProtection="1">
      <alignment horizontal="left" vertical="center" indent="4"/>
    </xf>
    <xf numFmtId="49" fontId="13" fillId="6" borderId="12" xfId="4" applyNumberFormat="1" applyFont="1" applyFill="1" applyBorder="1" applyAlignment="1" applyProtection="1">
      <alignment horizontal="center" vertical="center" wrapText="1"/>
    </xf>
    <xf numFmtId="49" fontId="23" fillId="6" borderId="12" xfId="0" applyNumberFormat="1" applyFont="1" applyFill="1" applyBorder="1" applyAlignment="1" applyProtection="1">
      <alignment horizontal="left" vertical="center"/>
    </xf>
    <xf numFmtId="49" fontId="0" fillId="6" borderId="12" xfId="4" applyNumberFormat="1" applyFont="1" applyFill="1" applyBorder="1" applyAlignment="1" applyProtection="1">
      <alignment horizontal="center" vertical="center" wrapText="1"/>
    </xf>
    <xf numFmtId="49" fontId="3" fillId="6" borderId="12" xfId="4" applyNumberFormat="1" applyFont="1" applyFill="1" applyBorder="1" applyAlignment="1" applyProtection="1">
      <alignment horizontal="center" vertical="center" wrapText="1"/>
    </xf>
    <xf numFmtId="49" fontId="3" fillId="6" borderId="13" xfId="4" applyNumberFormat="1" applyFont="1" applyFill="1" applyBorder="1" applyAlignment="1" applyProtection="1">
      <alignment horizontal="center" vertical="center" wrapText="1"/>
    </xf>
    <xf numFmtId="49" fontId="6" fillId="0" borderId="0" xfId="0" applyNumberFormat="1" applyFont="1" applyFill="1" applyAlignment="1" applyProtection="1">
      <alignment vertical="top"/>
    </xf>
    <xf numFmtId="49" fontId="6" fillId="0" borderId="0" xfId="0" applyNumberFormat="1" applyFont="1" applyFill="1" applyAlignment="1" applyProtection="1">
      <alignment vertical="center"/>
    </xf>
    <xf numFmtId="49" fontId="16" fillId="6" borderId="1" xfId="0" applyNumberFormat="1" applyFont="1" applyFill="1" applyBorder="1" applyAlignment="1" applyProtection="1">
      <alignment horizontal="left" vertical="center" indent="3"/>
    </xf>
    <xf numFmtId="49" fontId="16" fillId="6" borderId="1" xfId="0" applyNumberFormat="1" applyFont="1" applyFill="1" applyBorder="1" applyAlignment="1" applyProtection="1">
      <alignment horizontal="left" vertical="center" indent="2"/>
    </xf>
    <xf numFmtId="0" fontId="24" fillId="0" borderId="0" xfId="1" applyFont="1" applyFill="1" applyAlignment="1" applyProtection="1">
      <alignment horizontal="right" vertical="top" wrapText="1"/>
    </xf>
    <xf numFmtId="0" fontId="25" fillId="0" borderId="0" xfId="2" applyFont="1" applyBorder="1" applyAlignment="1">
      <alignment vertical="center" wrapText="1"/>
    </xf>
    <xf numFmtId="0" fontId="3" fillId="2" borderId="3" xfId="1" applyFont="1" applyFill="1" applyBorder="1" applyAlignment="1" applyProtection="1">
      <alignment horizontal="center" vertical="center" wrapText="1"/>
    </xf>
    <xf numFmtId="0" fontId="0" fillId="0" borderId="3" xfId="1" applyFont="1" applyFill="1" applyBorder="1" applyAlignment="1" applyProtection="1">
      <alignment horizontal="left" vertical="center" wrapText="1"/>
    </xf>
    <xf numFmtId="0" fontId="14" fillId="4" borderId="3" xfId="7" applyNumberFormat="1" applyFont="1" applyFill="1" applyBorder="1" applyAlignment="1" applyProtection="1">
      <alignment horizontal="left" vertical="center" wrapText="1"/>
      <protection locked="0"/>
    </xf>
    <xf numFmtId="0" fontId="15" fillId="2" borderId="0" xfId="1" applyFont="1" applyFill="1" applyBorder="1" applyAlignment="1" applyProtection="1">
      <alignment horizontal="center" vertical="center" wrapText="1"/>
    </xf>
    <xf numFmtId="0" fontId="3" fillId="6" borderId="2" xfId="1" applyFont="1" applyFill="1" applyBorder="1" applyAlignment="1" applyProtection="1">
      <alignment vertical="center" wrapText="1"/>
    </xf>
    <xf numFmtId="0" fontId="3" fillId="0" borderId="11" xfId="1" applyFont="1" applyFill="1" applyBorder="1" applyAlignment="1" applyProtection="1">
      <alignment vertical="center" wrapText="1"/>
    </xf>
  </cellXfs>
  <cellStyles count="11">
    <cellStyle name="Гиперссылка" xfId="7" builtinId="8"/>
    <cellStyle name="ЗаголовокСтолбца" xfId="5"/>
    <cellStyle name="Обычный" xfId="0" builtinId="0"/>
    <cellStyle name="Обычный 10" xfId="6"/>
    <cellStyle name="Обычный 14" xfId="9"/>
    <cellStyle name="Обычный_BALANCE.WARM.2007YEAR(FACT)" xfId="10"/>
    <cellStyle name="Обычный_JKH.OPEN.INFO.HVS(v3.5)_цены161210" xfId="8"/>
    <cellStyle name="Обычный_SIMPLE_1_massive2" xfId="3"/>
    <cellStyle name="Обычный_ЖКУ_проект3" xfId="4"/>
    <cellStyle name="Обычный_Мониторинг инвестиций" xfId="1"/>
    <cellStyle name="Обычный_Шаблон по источникам для Модуля Реестр (2)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9</xdr:col>
      <xdr:colOff>38100</xdr:colOff>
      <xdr:row>17</xdr:row>
      <xdr:rowOff>0</xdr:rowOff>
    </xdr:from>
    <xdr:to>
      <xdr:col>9</xdr:col>
      <xdr:colOff>228600</xdr:colOff>
      <xdr:row>18</xdr:row>
      <xdr:rowOff>0</xdr:rowOff>
    </xdr:to>
    <xdr:grpSp>
      <xdr:nvGrpSpPr>
        <xdr:cNvPr id="4" name="shCalendar" hidden="1"/>
        <xdr:cNvGrpSpPr>
          <a:grpSpLocks/>
        </xdr:cNvGrpSpPr>
      </xdr:nvGrpSpPr>
      <xdr:grpSpPr bwMode="auto">
        <a:xfrm>
          <a:off x="8010525" y="4257675"/>
          <a:ext cx="190500" cy="238125"/>
          <a:chOff x="13896191" y="1813753"/>
          <a:chExt cx="211023" cy="178845"/>
        </a:xfrm>
      </xdr:grpSpPr>
      <xdr:sp macro="[1]!modfrmDateChoose.CalendarShow" textlink="">
        <xdr:nvSpPr>
          <xdr:cNvPr id="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3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70</xdr:col>
      <xdr:colOff>38100</xdr:colOff>
      <xdr:row>28</xdr:row>
      <xdr:rowOff>0</xdr:rowOff>
    </xdr:from>
    <xdr:to>
      <xdr:col>70</xdr:col>
      <xdr:colOff>228600</xdr:colOff>
      <xdr:row>29</xdr:row>
      <xdr:rowOff>0</xdr:rowOff>
    </xdr:to>
    <xdr:grpSp>
      <xdr:nvGrpSpPr>
        <xdr:cNvPr id="2" name="shCalendar" hidden="1"/>
        <xdr:cNvGrpSpPr>
          <a:grpSpLocks/>
        </xdr:cNvGrpSpPr>
      </xdr:nvGrpSpPr>
      <xdr:grpSpPr bwMode="auto">
        <a:xfrm>
          <a:off x="32165925" y="5229225"/>
          <a:ext cx="190500" cy="838200"/>
          <a:chOff x="13896191" y="1813753"/>
          <a:chExt cx="211023" cy="178845"/>
        </a:xfrm>
      </xdr:grpSpPr>
      <xdr:sp macro="[1]!modfrmDateChoose.CalendarShow" textlink="">
        <xdr:nvSpPr>
          <xdr:cNvPr id="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>
    <xdr:from>
      <xdr:col>10</xdr:col>
      <xdr:colOff>0</xdr:colOff>
      <xdr:row>4</xdr:row>
      <xdr:rowOff>0</xdr:rowOff>
    </xdr:from>
    <xdr:to>
      <xdr:col>10</xdr:col>
      <xdr:colOff>238125</xdr:colOff>
      <xdr:row>4</xdr:row>
      <xdr:rowOff>247650</xdr:rowOff>
    </xdr:to>
    <xdr:pic macro="[1]!modThisWorkbook.Freeze_Panes">
      <xdr:nvPicPr>
        <xdr:cNvPr id="5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10</xdr:col>
      <xdr:colOff>0</xdr:colOff>
      <xdr:row>4</xdr:row>
      <xdr:rowOff>0</xdr:rowOff>
    </xdr:from>
    <xdr:to>
      <xdr:col>11</xdr:col>
      <xdr:colOff>0</xdr:colOff>
      <xdr:row>4</xdr:row>
      <xdr:rowOff>247650</xdr:rowOff>
    </xdr:to>
    <xdr:pic macro="[1]!modThisWorkbook.Freeze_Panes">
      <xdr:nvPicPr>
        <xdr:cNvPr id="6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295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70</xdr:col>
      <xdr:colOff>0</xdr:colOff>
      <xdr:row>3</xdr:row>
      <xdr:rowOff>9525</xdr:rowOff>
    </xdr:from>
    <xdr:to>
      <xdr:col>70</xdr:col>
      <xdr:colOff>190500</xdr:colOff>
      <xdr:row>4</xdr:row>
      <xdr:rowOff>161925</xdr:rowOff>
    </xdr:to>
    <xdr:grpSp>
      <xdr:nvGrpSpPr>
        <xdr:cNvPr id="7" name="shCalendar" hidden="1"/>
        <xdr:cNvGrpSpPr>
          <a:grpSpLocks/>
        </xdr:cNvGrpSpPr>
      </xdr:nvGrpSpPr>
      <xdr:grpSpPr bwMode="auto">
        <a:xfrm>
          <a:off x="321278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8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9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25</xdr:col>
      <xdr:colOff>38100</xdr:colOff>
      <xdr:row>3</xdr:row>
      <xdr:rowOff>9525</xdr:rowOff>
    </xdr:from>
    <xdr:to>
      <xdr:col>25</xdr:col>
      <xdr:colOff>228600</xdr:colOff>
      <xdr:row>4</xdr:row>
      <xdr:rowOff>161925</xdr:rowOff>
    </xdr:to>
    <xdr:grpSp>
      <xdr:nvGrpSpPr>
        <xdr:cNvPr id="10" name="shCalendar" hidden="1"/>
        <xdr:cNvGrpSpPr>
          <a:grpSpLocks/>
        </xdr:cNvGrpSpPr>
      </xdr:nvGrpSpPr>
      <xdr:grpSpPr bwMode="auto">
        <a:xfrm>
          <a:off x="1036320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11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2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33</xdr:row>
      <xdr:rowOff>0</xdr:rowOff>
    </xdr:from>
    <xdr:to>
      <xdr:col>72</xdr:col>
      <xdr:colOff>228600</xdr:colOff>
      <xdr:row>33</xdr:row>
      <xdr:rowOff>0</xdr:rowOff>
    </xdr:to>
    <xdr:grpSp>
      <xdr:nvGrpSpPr>
        <xdr:cNvPr id="13" name="shCalendar" hidden="1"/>
        <xdr:cNvGrpSpPr>
          <a:grpSpLocks/>
        </xdr:cNvGrpSpPr>
      </xdr:nvGrpSpPr>
      <xdr:grpSpPr bwMode="auto">
        <a:xfrm>
          <a:off x="40195500" y="72771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4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5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33</xdr:row>
      <xdr:rowOff>0</xdr:rowOff>
    </xdr:from>
    <xdr:to>
      <xdr:col>72</xdr:col>
      <xdr:colOff>228600</xdr:colOff>
      <xdr:row>33</xdr:row>
      <xdr:rowOff>0</xdr:rowOff>
    </xdr:to>
    <xdr:grpSp>
      <xdr:nvGrpSpPr>
        <xdr:cNvPr id="16" name="shCalendar" hidden="1"/>
        <xdr:cNvGrpSpPr>
          <a:grpSpLocks/>
        </xdr:cNvGrpSpPr>
      </xdr:nvGrpSpPr>
      <xdr:grpSpPr bwMode="auto">
        <a:xfrm>
          <a:off x="40195500" y="72771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17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18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33</xdr:row>
      <xdr:rowOff>0</xdr:rowOff>
    </xdr:from>
    <xdr:to>
      <xdr:col>72</xdr:col>
      <xdr:colOff>228600</xdr:colOff>
      <xdr:row>33</xdr:row>
      <xdr:rowOff>0</xdr:rowOff>
    </xdr:to>
    <xdr:grpSp>
      <xdr:nvGrpSpPr>
        <xdr:cNvPr id="19" name="shCalendar" hidden="1"/>
        <xdr:cNvGrpSpPr>
          <a:grpSpLocks/>
        </xdr:cNvGrpSpPr>
      </xdr:nvGrpSpPr>
      <xdr:grpSpPr bwMode="auto">
        <a:xfrm>
          <a:off x="40195500" y="72771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20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1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39</xdr:col>
      <xdr:colOff>38100</xdr:colOff>
      <xdr:row>3</xdr:row>
      <xdr:rowOff>9525</xdr:rowOff>
    </xdr:from>
    <xdr:to>
      <xdr:col>39</xdr:col>
      <xdr:colOff>228600</xdr:colOff>
      <xdr:row>4</xdr:row>
      <xdr:rowOff>161925</xdr:rowOff>
    </xdr:to>
    <xdr:grpSp>
      <xdr:nvGrpSpPr>
        <xdr:cNvPr id="22" name="shCalendar" hidden="1"/>
        <xdr:cNvGrpSpPr>
          <a:grpSpLocks/>
        </xdr:cNvGrpSpPr>
      </xdr:nvGrpSpPr>
      <xdr:grpSpPr bwMode="auto">
        <a:xfrm>
          <a:off x="1728787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3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4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53</xdr:col>
      <xdr:colOff>38100</xdr:colOff>
      <xdr:row>3</xdr:row>
      <xdr:rowOff>9525</xdr:rowOff>
    </xdr:from>
    <xdr:to>
      <xdr:col>53</xdr:col>
      <xdr:colOff>228600</xdr:colOff>
      <xdr:row>4</xdr:row>
      <xdr:rowOff>161925</xdr:rowOff>
    </xdr:to>
    <xdr:grpSp>
      <xdr:nvGrpSpPr>
        <xdr:cNvPr id="25" name="shCalendar" hidden="1"/>
        <xdr:cNvGrpSpPr>
          <a:grpSpLocks/>
        </xdr:cNvGrpSpPr>
      </xdr:nvGrpSpPr>
      <xdr:grpSpPr bwMode="auto">
        <a:xfrm>
          <a:off x="24212550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6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27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67</xdr:col>
      <xdr:colOff>38100</xdr:colOff>
      <xdr:row>3</xdr:row>
      <xdr:rowOff>9525</xdr:rowOff>
    </xdr:from>
    <xdr:to>
      <xdr:col>67</xdr:col>
      <xdr:colOff>228600</xdr:colOff>
      <xdr:row>4</xdr:row>
      <xdr:rowOff>161925</xdr:rowOff>
    </xdr:to>
    <xdr:grpSp>
      <xdr:nvGrpSpPr>
        <xdr:cNvPr id="28" name="shCalendar" hidden="1"/>
        <xdr:cNvGrpSpPr>
          <a:grpSpLocks/>
        </xdr:cNvGrpSpPr>
      </xdr:nvGrpSpPr>
      <xdr:grpSpPr bwMode="auto">
        <a:xfrm>
          <a:off x="31137225" y="9525"/>
          <a:ext cx="190500" cy="190500"/>
          <a:chOff x="13896191" y="1813753"/>
          <a:chExt cx="211023" cy="178845"/>
        </a:xfrm>
      </xdr:grpSpPr>
      <xdr:sp macro="[1]!modfrmDateChoose.CalendarShow" textlink="">
        <xdr:nvSpPr>
          <xdr:cNvPr id="29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0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 cstate="print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33</xdr:row>
      <xdr:rowOff>0</xdr:rowOff>
    </xdr:from>
    <xdr:to>
      <xdr:col>72</xdr:col>
      <xdr:colOff>228600</xdr:colOff>
      <xdr:row>33</xdr:row>
      <xdr:rowOff>0</xdr:rowOff>
    </xdr:to>
    <xdr:grpSp>
      <xdr:nvGrpSpPr>
        <xdr:cNvPr id="31" name="shCalendar" hidden="1"/>
        <xdr:cNvGrpSpPr>
          <a:grpSpLocks/>
        </xdr:cNvGrpSpPr>
      </xdr:nvGrpSpPr>
      <xdr:grpSpPr bwMode="auto">
        <a:xfrm>
          <a:off x="40195500" y="7277100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2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3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  <xdr:twoCellAnchor editAs="oneCell">
    <xdr:from>
      <xdr:col>72</xdr:col>
      <xdr:colOff>38100</xdr:colOff>
      <xdr:row>28</xdr:row>
      <xdr:rowOff>0</xdr:rowOff>
    </xdr:from>
    <xdr:to>
      <xdr:col>72</xdr:col>
      <xdr:colOff>228600</xdr:colOff>
      <xdr:row>28</xdr:row>
      <xdr:rowOff>0</xdr:rowOff>
    </xdr:to>
    <xdr:grpSp>
      <xdr:nvGrpSpPr>
        <xdr:cNvPr id="34" name="shCalendar" hidden="1"/>
        <xdr:cNvGrpSpPr>
          <a:grpSpLocks/>
        </xdr:cNvGrpSpPr>
      </xdr:nvGrpSpPr>
      <xdr:grpSpPr bwMode="auto">
        <a:xfrm>
          <a:off x="40195500" y="5229225"/>
          <a:ext cx="190500" cy="0"/>
          <a:chOff x="13896191" y="1813753"/>
          <a:chExt cx="211023" cy="178845"/>
        </a:xfrm>
      </xdr:grpSpPr>
      <xdr:sp macro="[1]!modfrmDateChoose.CalendarShow" textlink="">
        <xdr:nvSpPr>
          <xdr:cNvPr id="35" name="shCalendar_bck" hidden="1"/>
          <xdr:cNvSpPr>
            <a:spLocks noChangeArrowheads="1"/>
          </xdr:cNvSpPr>
        </xdr:nvSpPr>
        <xdr:spPr bwMode="auto">
          <a:xfrm>
            <a:off x="13896191" y="1813753"/>
            <a:ext cx="211023" cy="178845"/>
          </a:xfrm>
          <a:prstGeom prst="rect">
            <a:avLst/>
          </a:prstGeom>
          <a:solidFill>
            <a:srgbClr val="7F7F7F"/>
          </a:solidFill>
          <a:ln w="3175" algn="ctr">
            <a:solidFill>
              <a:srgbClr val="595959"/>
            </a:solidFill>
            <a:miter lim="800000"/>
            <a:headEnd/>
            <a:tailEnd/>
          </a:ln>
        </xdr:spPr>
      </xdr:sp>
      <xdr:pic macro="[1]!modfrmDateChoose.CalendarShow">
        <xdr:nvPicPr>
          <xdr:cNvPr id="36" name="shCalendar_1" descr="CalendarSmall.bmp" hidden="1"/>
          <xdr:cNvPicPr preferRelativeResize="0">
            <a:picLocks/>
          </xdr:cNvPicPr>
        </xdr:nvPicPr>
        <xdr:blipFill>
          <a:blip xmlns:r="http://schemas.openxmlformats.org/officeDocument/2006/relationships" r:embed="rId1">
            <a:grayscl/>
            <a:extLst>
              <a:ext uri="{28A0092B-C50C-407E-A947-70E740481C1C}">
                <a14:useLocalDpi xmlns=""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3952685" y="1863942"/>
            <a:ext cx="98171" cy="91476"/>
          </a:xfrm>
          <a:prstGeom prst="rect">
            <a:avLst/>
          </a:prstGeom>
          <a:noFill/>
          <a:ln w="3175">
            <a:solidFill>
              <a:srgbClr val="D9D9D9"/>
            </a:solidFill>
            <a:miter lim="800000"/>
            <a:headEnd/>
            <a:tailEnd/>
          </a:ln>
          <a:extLst>
            <a:ext uri="{909E8E84-426E-40DD-AFC4-6F175D3DCCD1}">
              <a14:hiddenFill xmlns="" xmlns:a14="http://schemas.microsoft.com/office/drawing/2010/main">
                <a:solidFill>
                  <a:srgbClr val="FFFFFF"/>
                </a:solidFill>
              </a14:hiddenFill>
            </a:ext>
          </a:extLst>
        </xdr:spPr>
      </xdr:pic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</xdr:row>
      <xdr:rowOff>0</xdr:rowOff>
    </xdr:from>
    <xdr:to>
      <xdr:col>2</xdr:col>
      <xdr:colOff>238125</xdr:colOff>
      <xdr:row>4</xdr:row>
      <xdr:rowOff>247650</xdr:rowOff>
    </xdr:to>
    <xdr:pic macro="[1]!modThisWorkbook.Freeze_Panes">
      <xdr:nvPicPr>
        <xdr:cNvPr id="2" name="FREEZE_PANES" descr="update_org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38125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0</xdr:colOff>
      <xdr:row>4</xdr:row>
      <xdr:rowOff>0</xdr:rowOff>
    </xdr:from>
    <xdr:to>
      <xdr:col>3</xdr:col>
      <xdr:colOff>0</xdr:colOff>
      <xdr:row>4</xdr:row>
      <xdr:rowOff>247650</xdr:rowOff>
    </xdr:to>
    <xdr:pic macro="[1]!modThisWorkbook.Freeze_Panes">
      <xdr:nvPicPr>
        <xdr:cNvPr id="3" name="UNFREEZE_PANES" descr="update_org.png" hidden="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11.15\&#1087;&#1083;&#1072;&#1085;&#1086;&#1074;&#1099;&#1081;2$\&#1045;&#1048;&#1040;&#1057;\2021\&#1047;&#1072;&#1103;&#1074;&#1083;&#1077;&#1085;&#1086;%20&#1085;&#1072;%202022-2023%20(&#1084;&#1072;&#1081;%202021)\&#1043;&#1042;&#1057;\FAS.JKH.OPEN.INFO.REQUEST.GVS(v1.0.2)&#1053;&#1072;&#1073;&#1077;&#1088;&#1077;&#1078;&#1085;&#1099;&#1081;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dList14_1"/>
      <sheetName val="modProv"/>
      <sheetName val="Инструкция"/>
      <sheetName val="Лог обновления"/>
      <sheetName val="Титульный"/>
      <sheetName val="Территории"/>
      <sheetName val="Перечень тарифов"/>
      <sheetName val="Форма 1.0.1 | Форма 1.10"/>
      <sheetName val="Форма 1.10"/>
      <sheetName val="Форма 1.0.1 | Форма 1.11.1"/>
      <sheetName val="Форма 1.11.1"/>
      <sheetName val="Форма 1.0.1 | Т-транс"/>
      <sheetName val="Форма 1.11.2 | Т-транс"/>
      <sheetName val="Форма 1.0.1 | Т-гор.вода"/>
      <sheetName val="Форма 1.11.2 | Т-гор.вода"/>
      <sheetName val="Форма 1.0.1 | Т-подкл(инд)"/>
      <sheetName val="Форма 1.11.3 | Т-подкл(инд)"/>
      <sheetName val="Форма 1.0.1 | Т-подкл"/>
      <sheetName val="Форма 1.11.3 | Т-подкл"/>
      <sheetName val="Форма 1.0.2"/>
      <sheetName val="Сведения об изменении"/>
      <sheetName val="Комментарии"/>
      <sheetName val="Проверка"/>
      <sheetName val="et_union_hor"/>
      <sheetName val="TEHSHEET"/>
      <sheetName val="modListTempFilter"/>
      <sheetName val="modCheckCyan"/>
      <sheetName val="REESTR_LINK"/>
      <sheetName val="REESTR_DS"/>
      <sheetName val="modHTTP"/>
      <sheetName val="modfrmRezimChoose"/>
      <sheetName val="modSheetMain"/>
      <sheetName val="REESTR_VT"/>
      <sheetName val="REESTR_VED"/>
      <sheetName val="modfrmReestrObj"/>
      <sheetName val="AllSheetsInThisWorkbook"/>
      <sheetName val="et_union_vert"/>
      <sheetName val="modInstruction"/>
      <sheetName val="modRegion"/>
      <sheetName val="modReestr"/>
      <sheetName val="modfrmReestr"/>
      <sheetName val="modUpdTemplMain"/>
      <sheetName val="REESTR_ORG"/>
      <sheetName val="modClassifierValidate"/>
      <sheetName val="modHyp"/>
      <sheetName val="modServiceModule"/>
      <sheetName val="modList00"/>
      <sheetName val="modList01"/>
      <sheetName val="modList02"/>
      <sheetName val="modList03"/>
      <sheetName val="modList13"/>
      <sheetName val="REESTR_MO_FILTER"/>
      <sheetName val="REESTR_MO"/>
      <sheetName val="modInfo"/>
      <sheetName val="modList05"/>
      <sheetName val="modList06"/>
      <sheetName val="modList07"/>
      <sheetName val="modfrmDateChoose"/>
      <sheetName val="modComm"/>
      <sheetName val="modThisWorkbook"/>
      <sheetName val="modfrmReestrMR"/>
      <sheetName val="modfrmCheckUpdates"/>
    </sheetNames>
    <definedNames>
      <definedName name="modfrmDateChoose.CalendarShow"/>
      <definedName name="modThisWorkbook.Freeze_Panes"/>
    </definedNames>
    <sheetDataSet>
      <sheetData sheetId="0"/>
      <sheetData sheetId="1"/>
      <sheetData sheetId="2"/>
      <sheetData sheetId="3"/>
      <sheetData sheetId="4">
        <row r="19">
          <cell r="F19" t="str">
            <v>30.04.2020</v>
          </cell>
        </row>
        <row r="20">
          <cell r="F20" t="str">
            <v>4227</v>
          </cell>
        </row>
        <row r="24">
          <cell r="F24" t="str">
            <v>30.04.2021</v>
          </cell>
        </row>
        <row r="25">
          <cell r="F25" t="str">
            <v>4077</v>
          </cell>
        </row>
      </sheetData>
      <sheetData sheetId="5"/>
      <sheetData sheetId="6">
        <row r="21">
          <cell r="E21" t="str">
            <v>Тариф на горячую воду в закрытой системе горячего водоснабжения (горячее водоснабжение)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2">
          <cell r="K2" t="str">
            <v>метод экономически обоснованных расходов (затрат)</v>
          </cell>
          <cell r="R2" t="str">
            <v>организации-перепродавцы</v>
          </cell>
        </row>
        <row r="3">
          <cell r="K3" t="str">
            <v>метод индексации установленных тарифов</v>
          </cell>
          <cell r="R3" t="str">
            <v>бюджетные организации</v>
          </cell>
        </row>
        <row r="4">
          <cell r="K4" t="str">
            <v>метод обеспечения доходности инвестированного капитала</v>
          </cell>
          <cell r="R4" t="str">
            <v>население и приравненные категории</v>
          </cell>
        </row>
        <row r="5">
          <cell r="K5" t="str">
            <v>метод сравнения аналогов</v>
          </cell>
          <cell r="R5" t="str">
            <v>прочие</v>
          </cell>
        </row>
        <row r="6">
          <cell r="R6" t="str">
            <v>без дифференциации</v>
          </cell>
        </row>
      </sheetData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opLeftCell="C4" workbookViewId="0">
      <selection sqref="A1:XFD1048576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46.7109375" style="4" customWidth="1"/>
    <col min="6" max="6" width="35.7109375" style="4" customWidth="1"/>
    <col min="7" max="7" width="3.7109375" style="4" customWidth="1"/>
    <col min="8" max="9" width="11.7109375" style="4" customWidth="1"/>
    <col min="10" max="11" width="35.7109375" style="4" customWidth="1"/>
    <col min="12" max="12" width="84.85546875" style="4" customWidth="1"/>
    <col min="13" max="13" width="10.5703125" style="4"/>
    <col min="14" max="15" width="10.5703125" style="5"/>
    <col min="16" max="16384" width="10.5703125" style="4"/>
  </cols>
  <sheetData>
    <row r="1" spans="1:32" hidden="1">
      <c r="S1" s="6"/>
      <c r="AF1" s="7"/>
    </row>
    <row r="2" spans="1:32" hidden="1"/>
    <row r="3" spans="1:32" hidden="1"/>
    <row r="4" spans="1:32" ht="3" customHeight="1">
      <c r="C4" s="8"/>
      <c r="D4" s="9"/>
      <c r="E4" s="9"/>
      <c r="F4" s="9"/>
      <c r="G4" s="9"/>
      <c r="H4" s="9"/>
      <c r="I4" s="9"/>
      <c r="J4" s="9"/>
      <c r="K4" s="10"/>
      <c r="L4" s="10"/>
    </row>
    <row r="5" spans="1:32" ht="26.1" customHeight="1">
      <c r="C5" s="8"/>
      <c r="D5" s="11" t="s">
        <v>0</v>
      </c>
      <c r="E5" s="11"/>
      <c r="F5" s="11"/>
      <c r="G5" s="11"/>
      <c r="H5" s="11"/>
      <c r="I5" s="11"/>
      <c r="J5" s="11"/>
      <c r="K5" s="11"/>
      <c r="L5" s="12"/>
    </row>
    <row r="6" spans="1:32" ht="3" customHeight="1">
      <c r="C6" s="8"/>
      <c r="D6" s="9"/>
      <c r="E6" s="13"/>
      <c r="F6" s="13"/>
      <c r="G6" s="13"/>
      <c r="H6" s="13"/>
      <c r="I6" s="13"/>
      <c r="J6" s="13"/>
      <c r="K6" s="14"/>
      <c r="L6" s="15"/>
    </row>
    <row r="7" spans="1:32" ht="18.75">
      <c r="C7" s="8"/>
      <c r="D7" s="9"/>
      <c r="E7" s="16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F7" s="17" t="str">
        <f>IF(datePr_ch="",IF(datePr="","",datePr),datePr_ch)</f>
        <v>30.04.2021</v>
      </c>
      <c r="G7" s="17"/>
      <c r="H7" s="17"/>
      <c r="I7" s="17"/>
      <c r="J7" s="17"/>
      <c r="K7" s="17"/>
      <c r="L7" s="18"/>
      <c r="M7" s="19"/>
    </row>
    <row r="8" spans="1:32" ht="30">
      <c r="C8" s="8"/>
      <c r="D8" s="9"/>
      <c r="E8" s="16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F8" s="17" t="str">
        <f>IF(numberPr_ch="",IF(numberPr="","",numberPr),numberPr_ch)</f>
        <v>4077</v>
      </c>
      <c r="G8" s="17"/>
      <c r="H8" s="17"/>
      <c r="I8" s="17"/>
      <c r="J8" s="17"/>
      <c r="K8" s="17"/>
      <c r="L8" s="18"/>
      <c r="M8" s="19"/>
    </row>
    <row r="9" spans="1:32">
      <c r="C9" s="8"/>
      <c r="D9" s="9"/>
      <c r="E9" s="13"/>
      <c r="F9" s="13"/>
      <c r="G9" s="13"/>
      <c r="H9" s="13"/>
      <c r="I9" s="13"/>
      <c r="J9" s="13"/>
      <c r="K9" s="14"/>
      <c r="L9" s="15"/>
    </row>
    <row r="10" spans="1:32" ht="21" customHeight="1">
      <c r="C10" s="8"/>
      <c r="D10" s="20" t="s">
        <v>1</v>
      </c>
      <c r="E10" s="20"/>
      <c r="F10" s="20"/>
      <c r="G10" s="20"/>
      <c r="H10" s="20"/>
      <c r="I10" s="20"/>
      <c r="J10" s="20"/>
      <c r="K10" s="20"/>
      <c r="L10" s="21" t="s">
        <v>2</v>
      </c>
    </row>
    <row r="11" spans="1:32" ht="21" customHeight="1">
      <c r="C11" s="8"/>
      <c r="D11" s="22" t="s">
        <v>3</v>
      </c>
      <c r="E11" s="23" t="s">
        <v>4</v>
      </c>
      <c r="F11" s="23" t="s">
        <v>5</v>
      </c>
      <c r="G11" s="24" t="s">
        <v>6</v>
      </c>
      <c r="H11" s="25"/>
      <c r="I11" s="26"/>
      <c r="J11" s="23" t="s">
        <v>7</v>
      </c>
      <c r="K11" s="23" t="s">
        <v>8</v>
      </c>
      <c r="L11" s="21"/>
    </row>
    <row r="12" spans="1:32" ht="21" customHeight="1">
      <c r="C12" s="8"/>
      <c r="D12" s="27"/>
      <c r="E12" s="28"/>
      <c r="F12" s="28"/>
      <c r="G12" s="29" t="s">
        <v>9</v>
      </c>
      <c r="H12" s="30"/>
      <c r="I12" s="31" t="s">
        <v>10</v>
      </c>
      <c r="J12" s="28"/>
      <c r="K12" s="28"/>
      <c r="L12" s="21"/>
    </row>
    <row r="13" spans="1:32" ht="12" customHeight="1">
      <c r="C13" s="8"/>
      <c r="D13" s="32" t="s">
        <v>11</v>
      </c>
      <c r="E13" s="32" t="s">
        <v>12</v>
      </c>
      <c r="F13" s="32" t="s">
        <v>13</v>
      </c>
      <c r="G13" s="33" t="s">
        <v>14</v>
      </c>
      <c r="H13" s="33"/>
      <c r="I13" s="32" t="s">
        <v>15</v>
      </c>
      <c r="J13" s="32" t="s">
        <v>16</v>
      </c>
      <c r="K13" s="32" t="s">
        <v>17</v>
      </c>
      <c r="L13" s="32" t="s">
        <v>18</v>
      </c>
    </row>
    <row r="14" spans="1:32" ht="14.25" customHeight="1">
      <c r="A14" s="34"/>
      <c r="C14" s="8"/>
      <c r="D14" s="35">
        <v>1</v>
      </c>
      <c r="E14" s="36" t="s">
        <v>19</v>
      </c>
      <c r="F14" s="37"/>
      <c r="G14" s="37"/>
      <c r="H14" s="37"/>
      <c r="I14" s="37"/>
      <c r="J14" s="37"/>
      <c r="K14" s="37"/>
      <c r="L14" s="38"/>
      <c r="M14" s="39"/>
    </row>
    <row r="15" spans="1:32" ht="56.25">
      <c r="A15" s="34"/>
      <c r="C15" s="8"/>
      <c r="D15" s="35" t="s">
        <v>20</v>
      </c>
      <c r="E15" s="40" t="s">
        <v>21</v>
      </c>
      <c r="F15" s="40" t="s">
        <v>21</v>
      </c>
      <c r="G15" s="41" t="s">
        <v>21</v>
      </c>
      <c r="H15" s="42"/>
      <c r="I15" s="40" t="s">
        <v>21</v>
      </c>
      <c r="J15" s="43" t="s">
        <v>22</v>
      </c>
      <c r="K15" s="44"/>
      <c r="L15" s="45" t="s">
        <v>23</v>
      </c>
      <c r="M15" s="39"/>
    </row>
    <row r="16" spans="1:32" ht="18.75">
      <c r="A16" s="34"/>
      <c r="B16" s="2">
        <v>3</v>
      </c>
      <c r="C16" s="8"/>
      <c r="D16" s="46">
        <v>2</v>
      </c>
      <c r="E16" s="47" t="s">
        <v>24</v>
      </c>
      <c r="F16" s="48"/>
      <c r="G16" s="48"/>
      <c r="H16" s="49"/>
      <c r="I16" s="49"/>
      <c r="J16" s="49" t="s">
        <v>21</v>
      </c>
      <c r="K16" s="49"/>
      <c r="L16" s="50"/>
      <c r="M16" s="39"/>
    </row>
    <row r="17" spans="1:15" ht="77.099999999999994" customHeight="1">
      <c r="A17" s="34"/>
      <c r="C17" s="51"/>
      <c r="D17" s="52" t="s">
        <v>25</v>
      </c>
      <c r="E17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17" s="54" t="str">
        <f>IF('[1]Перечень тарифов'!J21="","наименование отсутствует","" &amp; '[1]Перечень тарифов'!J21 &amp; "")</f>
        <v>наименование отсутствует</v>
      </c>
      <c r="G17" s="40"/>
      <c r="H17" s="55" t="s">
        <v>26</v>
      </c>
      <c r="I17" s="56" t="s">
        <v>27</v>
      </c>
      <c r="J17" s="43" t="s">
        <v>28</v>
      </c>
      <c r="K17" s="40" t="s">
        <v>21</v>
      </c>
      <c r="L17" s="57" t="s">
        <v>29</v>
      </c>
      <c r="M17" s="39"/>
    </row>
    <row r="18" spans="1:15" s="60" customFormat="1" ht="18.95" customHeight="1">
      <c r="A18" s="34"/>
      <c r="B18" s="2"/>
      <c r="C18" s="51"/>
      <c r="D18" s="52"/>
      <c r="E18" s="53"/>
      <c r="F18" s="54"/>
      <c r="G18" s="58" t="s">
        <v>30</v>
      </c>
      <c r="H18" s="55" t="s">
        <v>31</v>
      </c>
      <c r="I18" s="56" t="s">
        <v>32</v>
      </c>
      <c r="J18" s="43" t="s">
        <v>28</v>
      </c>
      <c r="K18" s="40" t="s">
        <v>21</v>
      </c>
      <c r="L18" s="59"/>
      <c r="M18" s="39"/>
      <c r="N18" s="5"/>
      <c r="O18" s="5"/>
    </row>
    <row r="19" spans="1:15" ht="15" customHeight="1">
      <c r="A19" s="34"/>
      <c r="C19" s="51"/>
      <c r="D19" s="52"/>
      <c r="E19" s="53"/>
      <c r="F19" s="54"/>
      <c r="G19" s="61"/>
      <c r="H19" s="62" t="s">
        <v>33</v>
      </c>
      <c r="I19" s="63"/>
      <c r="J19" s="63"/>
      <c r="K19" s="64"/>
      <c r="L19" s="65"/>
      <c r="M19" s="39"/>
    </row>
    <row r="20" spans="1:15" ht="18.75">
      <c r="A20" s="34"/>
      <c r="B20" s="2">
        <v>3</v>
      </c>
      <c r="C20" s="8"/>
      <c r="D20" s="66" t="s">
        <v>13</v>
      </c>
      <c r="E20" s="36" t="s">
        <v>34</v>
      </c>
      <c r="F20" s="36"/>
      <c r="G20" s="36"/>
      <c r="H20" s="36"/>
      <c r="I20" s="36"/>
      <c r="J20" s="36"/>
      <c r="K20" s="36"/>
      <c r="L20" s="67"/>
      <c r="M20" s="39"/>
    </row>
    <row r="21" spans="1:15" ht="33.75">
      <c r="A21" s="34"/>
      <c r="C21" s="8"/>
      <c r="D21" s="35" t="s">
        <v>35</v>
      </c>
      <c r="E21" s="40" t="s">
        <v>21</v>
      </c>
      <c r="F21" s="40" t="s">
        <v>21</v>
      </c>
      <c r="G21" s="41" t="s">
        <v>21</v>
      </c>
      <c r="H21" s="42"/>
      <c r="I21" s="40" t="s">
        <v>21</v>
      </c>
      <c r="J21" s="40" t="s">
        <v>21</v>
      </c>
      <c r="K21" s="68" t="s">
        <v>36</v>
      </c>
      <c r="L21" s="45" t="s">
        <v>37</v>
      </c>
      <c r="M21" s="39"/>
    </row>
    <row r="22" spans="1:15" ht="18.75">
      <c r="A22" s="34"/>
      <c r="B22" s="2">
        <v>3</v>
      </c>
      <c r="C22" s="8"/>
      <c r="D22" s="66" t="s">
        <v>14</v>
      </c>
      <c r="E22" s="36" t="s">
        <v>38</v>
      </c>
      <c r="F22" s="36"/>
      <c r="G22" s="36"/>
      <c r="H22" s="36"/>
      <c r="I22" s="36"/>
      <c r="J22" s="36"/>
      <c r="K22" s="36"/>
      <c r="L22" s="67"/>
      <c r="M22" s="39"/>
    </row>
    <row r="23" spans="1:15" ht="54.95" customHeight="1">
      <c r="A23" s="34"/>
      <c r="C23" s="51"/>
      <c r="D23" s="52" t="s">
        <v>39</v>
      </c>
      <c r="E23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3" s="54" t="str">
        <f>IF('[1]Перечень тарифов'!J21="","наименование отсутствует","" &amp; '[1]Перечень тарифов'!J21 &amp; "")</f>
        <v>наименование отсутствует</v>
      </c>
      <c r="G23" s="40"/>
      <c r="H23" s="55" t="s">
        <v>26</v>
      </c>
      <c r="I23" s="56" t="s">
        <v>27</v>
      </c>
      <c r="J23" s="69">
        <f>J27*0.51*41.31+J27*0.49*42.96+1.03*1377.57+2404.21*0.99</f>
        <v>4586.5967129999999</v>
      </c>
      <c r="K23" s="40" t="s">
        <v>21</v>
      </c>
      <c r="L23" s="57" t="s">
        <v>40</v>
      </c>
      <c r="M23" s="39"/>
    </row>
    <row r="24" spans="1:15" s="60" customFormat="1" ht="18.95" customHeight="1">
      <c r="A24" s="34"/>
      <c r="B24" s="2"/>
      <c r="C24" s="51"/>
      <c r="D24" s="52"/>
      <c r="E24" s="53"/>
      <c r="F24" s="54"/>
      <c r="G24" s="58" t="s">
        <v>30</v>
      </c>
      <c r="H24" s="55" t="s">
        <v>31</v>
      </c>
      <c r="I24" s="56" t="s">
        <v>32</v>
      </c>
      <c r="J24" s="69">
        <f>J28*0.51*42.96+J28*0.49*44.68+1.03*2404.21+1741.63*0.99</f>
        <v>5019.5747543999996</v>
      </c>
      <c r="K24" s="40" t="s">
        <v>21</v>
      </c>
      <c r="L24" s="59"/>
      <c r="M24" s="39"/>
      <c r="N24" s="5"/>
      <c r="O24" s="5"/>
    </row>
    <row r="25" spans="1:15" ht="15" customHeight="1">
      <c r="A25" s="34"/>
      <c r="C25" s="51"/>
      <c r="D25" s="52"/>
      <c r="E25" s="53"/>
      <c r="F25" s="54"/>
      <c r="G25" s="61"/>
      <c r="H25" s="62" t="s">
        <v>33</v>
      </c>
      <c r="I25" s="70"/>
      <c r="J25" s="70"/>
      <c r="K25" s="64"/>
      <c r="L25" s="65"/>
      <c r="M25" s="39"/>
    </row>
    <row r="26" spans="1:15" ht="18.75">
      <c r="A26" s="34"/>
      <c r="C26" s="8"/>
      <c r="D26" s="66" t="s">
        <v>15</v>
      </c>
      <c r="E26" s="36" t="s">
        <v>41</v>
      </c>
      <c r="F26" s="36"/>
      <c r="G26" s="36"/>
      <c r="H26" s="36"/>
      <c r="I26" s="36"/>
      <c r="J26" s="36"/>
      <c r="K26" s="36"/>
      <c r="L26" s="67"/>
      <c r="M26" s="39"/>
    </row>
    <row r="27" spans="1:15" ht="66" customHeight="1">
      <c r="A27" s="34"/>
      <c r="C27" s="51"/>
      <c r="D27" s="71" t="s">
        <v>42</v>
      </c>
      <c r="E27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27" s="54" t="str">
        <f>IF('[1]Перечень тарифов'!J21="","наименование отсутствует","" &amp; '[1]Перечень тарифов'!J21 &amp; "")</f>
        <v>наименование отсутствует</v>
      </c>
      <c r="G27" s="40"/>
      <c r="H27" s="55" t="s">
        <v>26</v>
      </c>
      <c r="I27" s="56" t="s">
        <v>27</v>
      </c>
      <c r="J27" s="69">
        <v>18.698</v>
      </c>
      <c r="K27" s="40" t="s">
        <v>21</v>
      </c>
      <c r="L27" s="57" t="s">
        <v>43</v>
      </c>
      <c r="M27" s="39"/>
    </row>
    <row r="28" spans="1:15" s="60" customFormat="1" ht="18.95" customHeight="1">
      <c r="A28" s="34"/>
      <c r="B28" s="2"/>
      <c r="C28" s="51"/>
      <c r="D28" s="72"/>
      <c r="E28" s="53"/>
      <c r="F28" s="54"/>
      <c r="G28" s="58" t="s">
        <v>30</v>
      </c>
      <c r="H28" s="55" t="s">
        <v>31</v>
      </c>
      <c r="I28" s="56" t="s">
        <v>32</v>
      </c>
      <c r="J28" s="69">
        <v>18.698</v>
      </c>
      <c r="K28" s="40" t="s">
        <v>21</v>
      </c>
      <c r="L28" s="59"/>
      <c r="M28" s="39"/>
      <c r="N28" s="5"/>
      <c r="O28" s="5"/>
    </row>
    <row r="29" spans="1:15" ht="15" customHeight="1">
      <c r="A29" s="34"/>
      <c r="C29" s="51"/>
      <c r="D29" s="73"/>
      <c r="E29" s="53"/>
      <c r="F29" s="54"/>
      <c r="G29" s="61"/>
      <c r="H29" s="62" t="s">
        <v>33</v>
      </c>
      <c r="I29" s="70"/>
      <c r="J29" s="70"/>
      <c r="K29" s="64"/>
      <c r="L29" s="65"/>
      <c r="M29" s="39"/>
    </row>
    <row r="30" spans="1:15" ht="26.1" customHeight="1">
      <c r="A30" s="34"/>
      <c r="C30" s="8"/>
      <c r="D30" s="66" t="s">
        <v>16</v>
      </c>
      <c r="E30" s="36" t="s">
        <v>44</v>
      </c>
      <c r="F30" s="36"/>
      <c r="G30" s="36"/>
      <c r="H30" s="36"/>
      <c r="I30" s="36"/>
      <c r="J30" s="36"/>
      <c r="K30" s="36"/>
      <c r="L30" s="67"/>
      <c r="M30" s="39"/>
    </row>
    <row r="31" spans="1:15" ht="99" customHeight="1">
      <c r="A31" s="34"/>
      <c r="C31" s="51"/>
      <c r="D31" s="71" t="s">
        <v>45</v>
      </c>
      <c r="E31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1" s="54" t="str">
        <f>IF('[1]Перечень тарифов'!J21="","наименование отсутствует","" &amp; '[1]Перечень тарифов'!J21 &amp; "")</f>
        <v>наименование отсутствует</v>
      </c>
      <c r="G31" s="40"/>
      <c r="H31" s="55" t="s">
        <v>26</v>
      </c>
      <c r="I31" s="56" t="s">
        <v>27</v>
      </c>
      <c r="J31" s="69">
        <v>0</v>
      </c>
      <c r="K31" s="40" t="s">
        <v>21</v>
      </c>
      <c r="L31" s="57" t="s">
        <v>46</v>
      </c>
      <c r="M31" s="39"/>
      <c r="O31" s="5" t="s">
        <v>47</v>
      </c>
    </row>
    <row r="32" spans="1:15" s="60" customFormat="1" ht="18.95" customHeight="1">
      <c r="A32" s="34"/>
      <c r="B32" s="2"/>
      <c r="C32" s="51"/>
      <c r="D32" s="72"/>
      <c r="E32" s="53"/>
      <c r="F32" s="54"/>
      <c r="G32" s="58" t="s">
        <v>30</v>
      </c>
      <c r="H32" s="55" t="s">
        <v>31</v>
      </c>
      <c r="I32" s="56" t="s">
        <v>32</v>
      </c>
      <c r="J32" s="69">
        <v>0</v>
      </c>
      <c r="K32" s="40" t="s">
        <v>21</v>
      </c>
      <c r="L32" s="59"/>
      <c r="M32" s="39"/>
      <c r="N32" s="5"/>
      <c r="O32" s="5"/>
    </row>
    <row r="33" spans="1:15" ht="15" customHeight="1">
      <c r="A33" s="34"/>
      <c r="C33" s="51"/>
      <c r="D33" s="73"/>
      <c r="E33" s="53"/>
      <c r="F33" s="54"/>
      <c r="G33" s="61"/>
      <c r="H33" s="62" t="s">
        <v>33</v>
      </c>
      <c r="I33" s="70"/>
      <c r="J33" s="70"/>
      <c r="K33" s="64"/>
      <c r="L33" s="65"/>
      <c r="M33" s="39"/>
    </row>
    <row r="34" spans="1:15" ht="25.5" customHeight="1">
      <c r="A34" s="34"/>
      <c r="B34" s="2">
        <v>3</v>
      </c>
      <c r="C34" s="8"/>
      <c r="D34" s="66" t="s">
        <v>17</v>
      </c>
      <c r="E34" s="36" t="s">
        <v>48</v>
      </c>
      <c r="F34" s="36"/>
      <c r="G34" s="36"/>
      <c r="H34" s="36"/>
      <c r="I34" s="36"/>
      <c r="J34" s="36"/>
      <c r="K34" s="36"/>
      <c r="L34" s="67"/>
      <c r="M34" s="39"/>
    </row>
    <row r="35" spans="1:15" ht="99" customHeight="1">
      <c r="A35" s="34"/>
      <c r="C35" s="51"/>
      <c r="D35" s="71" t="s">
        <v>49</v>
      </c>
      <c r="E35" s="53" t="str">
        <f>IF('[1]Перечень тарифов'!E21="","наименование отсутствует","" &amp; '[1]Перечень тарифов'!E21 &amp; "")</f>
        <v>Тариф на горячую воду в закрытой системе горячего водоснабжения (горячее водоснабжение)</v>
      </c>
      <c r="F35" s="54" t="str">
        <f>IF('[1]Перечень тарифов'!J21="","наименование отсутствует","" &amp; '[1]Перечень тарифов'!J21 &amp; "")</f>
        <v>наименование отсутствует</v>
      </c>
      <c r="G35" s="40"/>
      <c r="H35" s="55" t="s">
        <v>26</v>
      </c>
      <c r="I35" s="56" t="s">
        <v>27</v>
      </c>
      <c r="J35" s="69">
        <v>0</v>
      </c>
      <c r="K35" s="40" t="s">
        <v>21</v>
      </c>
      <c r="L35" s="57" t="s">
        <v>50</v>
      </c>
      <c r="M35" s="39"/>
    </row>
    <row r="36" spans="1:15" s="60" customFormat="1" ht="18.95" customHeight="1">
      <c r="A36" s="34"/>
      <c r="B36" s="2"/>
      <c r="C36" s="51"/>
      <c r="D36" s="72"/>
      <c r="E36" s="53"/>
      <c r="F36" s="54"/>
      <c r="G36" s="58" t="s">
        <v>30</v>
      </c>
      <c r="H36" s="55" t="s">
        <v>31</v>
      </c>
      <c r="I36" s="56" t="s">
        <v>32</v>
      </c>
      <c r="J36" s="69">
        <v>0</v>
      </c>
      <c r="K36" s="40" t="s">
        <v>21</v>
      </c>
      <c r="L36" s="59"/>
      <c r="M36" s="39"/>
      <c r="N36" s="5"/>
      <c r="O36" s="5"/>
    </row>
    <row r="37" spans="1:15" ht="15" customHeight="1">
      <c r="A37" s="34"/>
      <c r="C37" s="51"/>
      <c r="D37" s="73"/>
      <c r="E37" s="53"/>
      <c r="F37" s="54"/>
      <c r="G37" s="61"/>
      <c r="H37" s="62" t="s">
        <v>33</v>
      </c>
      <c r="I37" s="70"/>
      <c r="J37" s="70"/>
      <c r="K37" s="64"/>
      <c r="L37" s="65"/>
      <c r="M37" s="39"/>
    </row>
    <row r="38" spans="1:15" s="74" customFormat="1" ht="3" customHeight="1">
      <c r="A38" s="34"/>
      <c r="D38" s="75"/>
      <c r="E38" s="75"/>
      <c r="F38" s="75"/>
      <c r="G38" s="75"/>
      <c r="H38" s="75"/>
      <c r="I38" s="75"/>
      <c r="J38" s="75"/>
      <c r="K38" s="75"/>
      <c r="L38" s="75"/>
      <c r="N38" s="76"/>
      <c r="O38" s="76"/>
    </row>
    <row r="39" spans="1:15" ht="24.75" customHeight="1">
      <c r="D39" s="77">
        <v>1</v>
      </c>
      <c r="E39" s="78" t="s">
        <v>51</v>
      </c>
      <c r="F39" s="78"/>
      <c r="G39" s="78"/>
      <c r="H39" s="78"/>
      <c r="I39" s="78"/>
      <c r="J39" s="78"/>
      <c r="K39" s="78"/>
      <c r="L39" s="78"/>
    </row>
  </sheetData>
  <mergeCells count="48">
    <mergeCell ref="E39:L39"/>
    <mergeCell ref="E34:K34"/>
    <mergeCell ref="C35:C37"/>
    <mergeCell ref="D35:D37"/>
    <mergeCell ref="E35:E37"/>
    <mergeCell ref="F35:F37"/>
    <mergeCell ref="L35:L37"/>
    <mergeCell ref="E30:K30"/>
    <mergeCell ref="C31:C33"/>
    <mergeCell ref="D31:D33"/>
    <mergeCell ref="E31:E33"/>
    <mergeCell ref="F31:F33"/>
    <mergeCell ref="L31:L33"/>
    <mergeCell ref="L23:L25"/>
    <mergeCell ref="E26:K26"/>
    <mergeCell ref="C27:C29"/>
    <mergeCell ref="D27:D29"/>
    <mergeCell ref="E27:E29"/>
    <mergeCell ref="F27:F29"/>
    <mergeCell ref="L27:L29"/>
    <mergeCell ref="G21:H21"/>
    <mergeCell ref="E22:K22"/>
    <mergeCell ref="C23:C25"/>
    <mergeCell ref="D23:D25"/>
    <mergeCell ref="E23:E25"/>
    <mergeCell ref="F23:F25"/>
    <mergeCell ref="C17:C19"/>
    <mergeCell ref="D17:D19"/>
    <mergeCell ref="E17:E19"/>
    <mergeCell ref="F17:F19"/>
    <mergeCell ref="L17:L19"/>
    <mergeCell ref="E20:K20"/>
    <mergeCell ref="K11:K12"/>
    <mergeCell ref="G12:H12"/>
    <mergeCell ref="G13:H13"/>
    <mergeCell ref="E14:K14"/>
    <mergeCell ref="G15:H15"/>
    <mergeCell ref="E16:K16"/>
    <mergeCell ref="D5:K5"/>
    <mergeCell ref="F7:K7"/>
    <mergeCell ref="F8:K8"/>
    <mergeCell ref="D10:K10"/>
    <mergeCell ref="L10:L12"/>
    <mergeCell ref="D11:D12"/>
    <mergeCell ref="E11:E12"/>
    <mergeCell ref="F11:F12"/>
    <mergeCell ref="G11:I11"/>
    <mergeCell ref="J11:J12"/>
  </mergeCells>
  <dataValidations count="6">
    <dataValidation type="textLength" operator="lessThanOrEqual" allowBlank="1" showInputMessage="1" showErrorMessage="1" errorTitle="Ошибка" error="Допускается ввод не более 900 символов!" prompt="В случае отсутствия утвержденной в установленном порядке инвестиционной программы (проекта инвестиционной программы) укажите &quot;отсутствует&quot; в данной ячейке" sqref="J15">
      <formula1>900</formula1>
    </dataValidation>
    <dataValidation type="list" allowBlank="1" showInputMessage="1" showErrorMessage="1" errorTitle="Ошибка" error="Выберите значение из списка" prompt="Выберите значение из списка" sqref="J17:J18">
      <formula1>kind_of_control_method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." sqref="K21 K15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sqref="L31 L27 L23 L16:L17 L35">
      <formula1>900</formula1>
    </dataValidation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H31:I32 H27:I28 H23:I24 H17:I18 H35:I36"/>
    <dataValidation type="decimal" allowBlank="1" showErrorMessage="1" errorTitle="Ошибка" error="Допускается ввод только действительных чисел!" sqref="J31:J32 J27:J28 J23:J24 J35:J36">
      <formula1>-9.99999999999999E+23</formula1>
      <formula2>9.99999999999999E+23</formula2>
    </dataValidation>
  </dataValidations>
  <hyperlinks>
    <hyperlink ref="K21" location="'Форма 1.11.1'!$K$21" tooltip="Кликните по гиперссылке, чтобы перейти по гиперссылке или отредактировать её" display="https://portal.eias.ru/Portal/DownloadPage.aspx?type=12&amp;guid=6e471401-15cf-41e1-b477-f0956be69884"/>
  </hyperlinks>
  <pageMargins left="0.7" right="0.7" top="0.75" bottom="0.75" header="0.3" footer="0.3"/>
  <pageSetup paperSize="9" orientation="portrait" horizontalDpi="180" verticalDpi="18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F37"/>
  <sheetViews>
    <sheetView topLeftCell="H4" workbookViewId="0">
      <selection sqref="A1:XFD1048576"/>
    </sheetView>
  </sheetViews>
  <sheetFormatPr defaultColWidth="10.5703125" defaultRowHeight="14.25"/>
  <cols>
    <col min="1" max="6" width="10.5703125" style="4" hidden="1" customWidth="1"/>
    <col min="7" max="7" width="9.140625" style="1" hidden="1" customWidth="1"/>
    <col min="8" max="9" width="3.7109375" style="1" customWidth="1"/>
    <col min="10" max="11" width="3.7109375" style="3" customWidth="1"/>
    <col min="12" max="12" width="12.7109375" style="4" customWidth="1"/>
    <col min="13" max="13" width="47.42578125" style="4" customWidth="1"/>
    <col min="14" max="14" width="1.42578125" style="4" hidden="1" customWidth="1"/>
    <col min="15" max="15" width="1.7109375" style="4" hidden="1" customWidth="1"/>
    <col min="16" max="16" width="20.7109375" style="4" customWidth="1"/>
    <col min="17" max="18" width="23.7109375" style="4" customWidth="1"/>
    <col min="19" max="23" width="23.7109375" style="4" hidden="1" customWidth="1"/>
    <col min="24" max="24" width="1.7109375" style="4" hidden="1" customWidth="1"/>
    <col min="25" max="25" width="11.7109375" style="4" customWidth="1"/>
    <col min="26" max="26" width="3.7109375" style="4" customWidth="1"/>
    <col min="27" max="27" width="11.7109375" style="4" customWidth="1"/>
    <col min="28" max="28" width="8.5703125" style="4" customWidth="1"/>
    <col min="29" max="29" width="1.7109375" style="4" hidden="1" customWidth="1"/>
    <col min="30" max="30" width="20.7109375" style="4" customWidth="1"/>
    <col min="31" max="32" width="23.7109375" style="4" customWidth="1"/>
    <col min="33" max="37" width="23.7109375" style="4" hidden="1" customWidth="1"/>
    <col min="38" max="38" width="1.7109375" style="4" hidden="1" customWidth="1"/>
    <col min="39" max="39" width="11.7109375" style="4" customWidth="1"/>
    <col min="40" max="40" width="3.7109375" style="4" customWidth="1"/>
    <col min="41" max="41" width="11.7109375" style="4" customWidth="1"/>
    <col min="42" max="42" width="8.5703125" style="4" customWidth="1"/>
    <col min="43" max="43" width="1.7109375" style="4" hidden="1" customWidth="1"/>
    <col min="44" max="44" width="20.7109375" style="4" customWidth="1"/>
    <col min="45" max="46" width="23.7109375" style="4" customWidth="1"/>
    <col min="47" max="51" width="23.7109375" style="4" hidden="1" customWidth="1"/>
    <col min="52" max="52" width="1.7109375" style="4" hidden="1" customWidth="1"/>
    <col min="53" max="53" width="11.7109375" style="4" customWidth="1"/>
    <col min="54" max="54" width="3.7109375" style="4" customWidth="1"/>
    <col min="55" max="55" width="11.7109375" style="4" customWidth="1"/>
    <col min="56" max="56" width="8.5703125" style="4" customWidth="1"/>
    <col min="57" max="57" width="1.7109375" style="4" hidden="1" customWidth="1"/>
    <col min="58" max="58" width="20.7109375" style="4" customWidth="1"/>
    <col min="59" max="60" width="23.7109375" style="4" customWidth="1"/>
    <col min="61" max="65" width="23.7109375" style="4" hidden="1" customWidth="1"/>
    <col min="66" max="66" width="1.7109375" style="4" hidden="1" customWidth="1"/>
    <col min="67" max="67" width="11.7109375" style="4" customWidth="1"/>
    <col min="68" max="68" width="3.7109375" style="4" customWidth="1"/>
    <col min="69" max="69" width="11.7109375" style="4" customWidth="1"/>
    <col min="70" max="70" width="8.5703125" style="4" hidden="1" customWidth="1"/>
    <col min="71" max="71" width="4.7109375" style="4" customWidth="1"/>
    <col min="72" max="72" width="115.7109375" style="4" customWidth="1"/>
    <col min="73" max="74" width="10.5703125" style="80"/>
    <col min="75" max="75" width="11.140625" style="80" customWidth="1"/>
    <col min="76" max="84" width="10.5703125" style="80"/>
    <col min="85" max="16384" width="10.5703125" style="4"/>
  </cols>
  <sheetData>
    <row r="1" spans="7:84" ht="14.25" hidden="1" customHeight="1">
      <c r="R1" s="79"/>
      <c r="S1" s="79"/>
      <c r="T1" s="79"/>
      <c r="U1" s="79"/>
      <c r="V1" s="79"/>
      <c r="W1" s="79"/>
      <c r="X1" s="79"/>
      <c r="Y1" s="79"/>
      <c r="AF1" s="79"/>
      <c r="AG1" s="79"/>
      <c r="AH1" s="79"/>
      <c r="AI1" s="79"/>
      <c r="AJ1" s="79"/>
      <c r="AK1" s="79"/>
      <c r="AL1" s="79"/>
      <c r="AM1" s="79"/>
      <c r="AT1" s="79"/>
      <c r="AU1" s="79"/>
      <c r="AV1" s="79"/>
      <c r="AW1" s="79"/>
      <c r="AX1" s="79"/>
      <c r="AY1" s="79"/>
      <c r="AZ1" s="79"/>
      <c r="BA1" s="79"/>
      <c r="BH1" s="79"/>
      <c r="BI1" s="79"/>
      <c r="BJ1" s="79"/>
      <c r="BK1" s="79"/>
      <c r="BL1" s="79"/>
      <c r="BM1" s="79"/>
      <c r="BN1" s="79"/>
      <c r="BO1" s="79"/>
    </row>
    <row r="2" spans="7:84" ht="14.25" hidden="1" customHeight="1">
      <c r="AB2" s="79"/>
      <c r="AP2" s="79"/>
      <c r="BD2" s="79"/>
      <c r="BR2" s="79"/>
    </row>
    <row r="3" spans="7:84" ht="14.25" hidden="1" customHeight="1"/>
    <row r="4" spans="7:84" ht="3" customHeight="1">
      <c r="J4" s="8"/>
      <c r="K4" s="8"/>
      <c r="L4" s="9"/>
      <c r="M4" s="9"/>
      <c r="N4" s="9"/>
      <c r="O4" s="81"/>
      <c r="P4" s="81"/>
      <c r="Q4" s="81"/>
      <c r="R4" s="81"/>
      <c r="S4" s="81"/>
      <c r="T4" s="81"/>
      <c r="U4" s="81"/>
      <c r="V4" s="81"/>
      <c r="W4" s="81"/>
      <c r="X4" s="81"/>
      <c r="Y4" s="81"/>
      <c r="Z4" s="81"/>
      <c r="AA4" s="81"/>
      <c r="AB4" s="81"/>
      <c r="AC4" s="81"/>
      <c r="AD4" s="81"/>
      <c r="AE4" s="81"/>
      <c r="AF4" s="81"/>
      <c r="AG4" s="81"/>
      <c r="AH4" s="81"/>
      <c r="AI4" s="81"/>
      <c r="AJ4" s="81"/>
      <c r="AK4" s="81"/>
      <c r="AL4" s="81"/>
      <c r="AM4" s="81"/>
      <c r="AN4" s="81"/>
      <c r="AO4" s="81"/>
      <c r="AP4" s="81"/>
      <c r="AQ4" s="81"/>
      <c r="AR4" s="81"/>
      <c r="AS4" s="81"/>
      <c r="AT4" s="81"/>
      <c r="AU4" s="81"/>
      <c r="AV4" s="81"/>
      <c r="AW4" s="81"/>
      <c r="AX4" s="81"/>
      <c r="AY4" s="81"/>
      <c r="AZ4" s="81"/>
      <c r="BA4" s="81"/>
      <c r="BB4" s="81"/>
      <c r="BC4" s="81"/>
      <c r="BD4" s="81"/>
      <c r="BE4" s="81"/>
      <c r="BF4" s="81"/>
      <c r="BG4" s="81"/>
      <c r="BH4" s="81"/>
      <c r="BI4" s="81"/>
      <c r="BJ4" s="81"/>
      <c r="BK4" s="81"/>
      <c r="BL4" s="81"/>
      <c r="BM4" s="81"/>
      <c r="BN4" s="81"/>
      <c r="BO4" s="81"/>
      <c r="BP4" s="81"/>
      <c r="BQ4" s="81"/>
      <c r="BR4" s="81"/>
    </row>
    <row r="5" spans="7:84" ht="26.1" customHeight="1">
      <c r="J5" s="8"/>
      <c r="K5" s="8"/>
      <c r="L5" s="82" t="s">
        <v>52</v>
      </c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4"/>
      <c r="AC5" s="85"/>
      <c r="AD5" s="85"/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5"/>
      <c r="AW5" s="85"/>
      <c r="AX5" s="85"/>
      <c r="AY5" s="85"/>
      <c r="AZ5" s="85"/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CF5" s="4"/>
    </row>
    <row r="6" spans="7:84" ht="3" customHeight="1">
      <c r="J6" s="8"/>
      <c r="K6" s="8"/>
      <c r="L6" s="9"/>
      <c r="M6" s="9"/>
      <c r="N6" s="9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CF6" s="4"/>
    </row>
    <row r="7" spans="7:84" s="87" customFormat="1" ht="6" hidden="1">
      <c r="G7" s="86"/>
      <c r="H7" s="86"/>
      <c r="L7" s="88"/>
      <c r="M7" s="89"/>
      <c r="N7" s="90"/>
      <c r="O7" s="90"/>
      <c r="P7" s="91"/>
      <c r="Q7" s="91"/>
      <c r="R7" s="91"/>
      <c r="S7" s="91"/>
      <c r="T7" s="91"/>
      <c r="U7" s="91"/>
      <c r="V7" s="91"/>
      <c r="W7" s="91"/>
      <c r="X7" s="91"/>
      <c r="Y7" s="91"/>
      <c r="Z7" s="91"/>
      <c r="AA7" s="91"/>
      <c r="AB7" s="91"/>
      <c r="AC7" s="91"/>
      <c r="AD7" s="91"/>
      <c r="AE7" s="91"/>
      <c r="AF7" s="91"/>
      <c r="AG7" s="91"/>
      <c r="AH7" s="91"/>
      <c r="AI7" s="91"/>
      <c r="AJ7" s="91"/>
      <c r="AK7" s="91"/>
      <c r="AL7" s="91"/>
      <c r="AM7" s="91"/>
      <c r="AN7" s="91"/>
      <c r="AO7" s="91"/>
      <c r="AP7" s="91"/>
      <c r="AQ7" s="91"/>
      <c r="AR7" s="91"/>
      <c r="AS7" s="91"/>
      <c r="AT7" s="91"/>
      <c r="AU7" s="91"/>
      <c r="AV7" s="91"/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/>
      <c r="BK7" s="91"/>
      <c r="BL7" s="91"/>
      <c r="BM7" s="91"/>
      <c r="BN7" s="91"/>
      <c r="BO7" s="91"/>
      <c r="BP7" s="91"/>
      <c r="BQ7" s="91"/>
      <c r="BR7" s="91"/>
      <c r="BS7" s="91"/>
      <c r="BT7" s="92"/>
      <c r="BU7" s="93"/>
      <c r="BV7" s="93"/>
      <c r="BW7" s="93"/>
      <c r="BX7" s="93"/>
      <c r="BY7" s="93"/>
      <c r="BZ7" s="93"/>
      <c r="CA7" s="93"/>
      <c r="CB7" s="93"/>
      <c r="CC7" s="93"/>
      <c r="CD7" s="93"/>
      <c r="CE7" s="93"/>
    </row>
    <row r="8" spans="7:84" s="95" customFormat="1" ht="18.75">
      <c r="G8" s="94"/>
      <c r="H8" s="94"/>
      <c r="L8" s="96"/>
      <c r="M8" s="16" t="str">
        <f>"Дата подачи заявления об "&amp;IF(datePr_ch="","утверждении","изменении") &amp; " тарифов"</f>
        <v>Дата подачи заявления об изменении тарифов</v>
      </c>
      <c r="N8" s="97"/>
      <c r="O8" s="97"/>
      <c r="P8" s="98" t="str">
        <f>IF(datePr_ch="",IF(datePr="","",datePr),datePr_ch)</f>
        <v>30.04.2021</v>
      </c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99"/>
      <c r="BC8" s="99"/>
      <c r="BD8" s="99"/>
      <c r="BE8" s="99"/>
      <c r="BF8" s="99"/>
      <c r="BG8" s="99"/>
      <c r="BH8" s="99"/>
      <c r="BI8" s="99"/>
      <c r="BJ8" s="99"/>
      <c r="BK8" s="99"/>
      <c r="BL8" s="99"/>
      <c r="BM8" s="99"/>
      <c r="BN8" s="99"/>
      <c r="BO8" s="99"/>
      <c r="BP8" s="99"/>
      <c r="BQ8" s="99"/>
      <c r="BR8" s="99"/>
      <c r="BS8" s="100"/>
      <c r="BT8" s="101"/>
      <c r="BU8" s="102"/>
      <c r="BV8" s="102"/>
      <c r="BW8" s="102"/>
      <c r="BX8" s="102"/>
      <c r="BY8" s="102"/>
      <c r="BZ8" s="102"/>
      <c r="CA8" s="102"/>
      <c r="CB8" s="102"/>
      <c r="CC8" s="102"/>
      <c r="CD8" s="102"/>
      <c r="CE8" s="102"/>
    </row>
    <row r="9" spans="7:84" s="95" customFormat="1" ht="30">
      <c r="G9" s="94"/>
      <c r="H9" s="94"/>
      <c r="L9" s="96"/>
      <c r="M9" s="16" t="str">
        <f>"Номер подачи заявления об "&amp;IF(numberPr_ch="","утверждении","изменении") &amp; " тарифов"</f>
        <v>Номер подачи заявления об изменении тарифов</v>
      </c>
      <c r="N9" s="97"/>
      <c r="O9" s="97"/>
      <c r="P9" s="98" t="str">
        <f>IF(numberPr_ch="",IF(numberPr="","",numberPr),numberPr_ch)</f>
        <v>4077</v>
      </c>
      <c r="Q9" s="99"/>
      <c r="R9" s="99"/>
      <c r="S9" s="99"/>
      <c r="T9" s="99"/>
      <c r="U9" s="99"/>
      <c r="V9" s="99"/>
      <c r="W9" s="99"/>
      <c r="X9" s="99"/>
      <c r="Y9" s="99"/>
      <c r="Z9" s="99"/>
      <c r="AA9" s="99"/>
      <c r="AB9" s="99"/>
      <c r="AC9" s="99"/>
      <c r="AD9" s="99"/>
      <c r="AE9" s="99"/>
      <c r="AF9" s="99"/>
      <c r="AG9" s="99"/>
      <c r="AH9" s="99"/>
      <c r="AI9" s="99"/>
      <c r="AJ9" s="99"/>
      <c r="AK9" s="99"/>
      <c r="AL9" s="99"/>
      <c r="AM9" s="99"/>
      <c r="AN9" s="99"/>
      <c r="AO9" s="99"/>
      <c r="AP9" s="99"/>
      <c r="AQ9" s="99"/>
      <c r="AR9" s="99"/>
      <c r="AS9" s="99"/>
      <c r="AT9" s="99"/>
      <c r="AU9" s="99"/>
      <c r="AV9" s="99"/>
      <c r="AW9" s="99"/>
      <c r="AX9" s="99"/>
      <c r="AY9" s="99"/>
      <c r="AZ9" s="99"/>
      <c r="BA9" s="99"/>
      <c r="BB9" s="99"/>
      <c r="BC9" s="99"/>
      <c r="BD9" s="99"/>
      <c r="BE9" s="99"/>
      <c r="BF9" s="99"/>
      <c r="BG9" s="99"/>
      <c r="BH9" s="99"/>
      <c r="BI9" s="99"/>
      <c r="BJ9" s="99"/>
      <c r="BK9" s="99"/>
      <c r="BL9" s="99"/>
      <c r="BM9" s="99"/>
      <c r="BN9" s="99"/>
      <c r="BO9" s="99"/>
      <c r="BP9" s="99"/>
      <c r="BQ9" s="99"/>
      <c r="BR9" s="99"/>
      <c r="BS9" s="100"/>
      <c r="BT9" s="101"/>
      <c r="BU9" s="102"/>
      <c r="BV9" s="102"/>
      <c r="BW9" s="102"/>
      <c r="BX9" s="102"/>
      <c r="BY9" s="102"/>
      <c r="BZ9" s="102"/>
      <c r="CA9" s="102"/>
      <c r="CB9" s="102"/>
      <c r="CC9" s="102"/>
      <c r="CD9" s="102"/>
      <c r="CE9" s="102"/>
    </row>
    <row r="10" spans="7:84" s="87" customFormat="1" ht="6" hidden="1">
      <c r="G10" s="86"/>
      <c r="H10" s="86"/>
      <c r="L10" s="88"/>
      <c r="M10" s="89"/>
      <c r="N10" s="90"/>
      <c r="O10" s="90"/>
      <c r="P10" s="91"/>
      <c r="Q10" s="91"/>
      <c r="R10" s="91"/>
      <c r="S10" s="91"/>
      <c r="T10" s="91"/>
      <c r="U10" s="91"/>
      <c r="V10" s="91"/>
      <c r="W10" s="91"/>
      <c r="X10" s="91"/>
      <c r="Y10" s="91"/>
      <c r="Z10" s="91"/>
      <c r="AA10" s="91"/>
      <c r="AB10" s="91"/>
      <c r="AC10" s="91"/>
      <c r="AD10" s="91"/>
      <c r="AE10" s="91"/>
      <c r="AF10" s="91"/>
      <c r="AG10" s="91"/>
      <c r="AH10" s="91"/>
      <c r="AI10" s="91"/>
      <c r="AJ10" s="91"/>
      <c r="AK10" s="91"/>
      <c r="AL10" s="91"/>
      <c r="AM10" s="91"/>
      <c r="AN10" s="91"/>
      <c r="AO10" s="91"/>
      <c r="AP10" s="91"/>
      <c r="AQ10" s="91"/>
      <c r="AR10" s="91"/>
      <c r="AS10" s="91"/>
      <c r="AT10" s="91"/>
      <c r="AU10" s="91"/>
      <c r="AV10" s="91"/>
      <c r="AW10" s="91"/>
      <c r="AX10" s="91"/>
      <c r="AY10" s="91"/>
      <c r="AZ10" s="91"/>
      <c r="BA10" s="91"/>
      <c r="BB10" s="91"/>
      <c r="BC10" s="91"/>
      <c r="BD10" s="91"/>
      <c r="BE10" s="91"/>
      <c r="BF10" s="91"/>
      <c r="BG10" s="91"/>
      <c r="BH10" s="91"/>
      <c r="BI10" s="91"/>
      <c r="BJ10" s="91"/>
      <c r="BK10" s="91"/>
      <c r="BL10" s="91"/>
      <c r="BM10" s="91"/>
      <c r="BN10" s="91"/>
      <c r="BO10" s="91"/>
      <c r="BP10" s="91"/>
      <c r="BQ10" s="91"/>
      <c r="BR10" s="91"/>
      <c r="BS10" s="91"/>
      <c r="BT10" s="92"/>
      <c r="BU10" s="93"/>
      <c r="BV10" s="93"/>
      <c r="BW10" s="93"/>
      <c r="BX10" s="93"/>
      <c r="BY10" s="93"/>
      <c r="BZ10" s="93"/>
      <c r="CA10" s="93"/>
      <c r="CB10" s="93"/>
      <c r="CC10" s="93"/>
      <c r="CD10" s="93"/>
      <c r="CE10" s="93"/>
    </row>
    <row r="11" spans="7:84" s="104" customFormat="1" ht="18" hidden="1" customHeight="1">
      <c r="G11" s="103"/>
      <c r="H11" s="103"/>
      <c r="L11" s="105"/>
      <c r="M11" s="105"/>
      <c r="N11" s="106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07" t="s">
        <v>53</v>
      </c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07" t="s">
        <v>53</v>
      </c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07" t="s">
        <v>53</v>
      </c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07" t="s">
        <v>53</v>
      </c>
      <c r="BU11" s="108"/>
      <c r="BV11" s="108"/>
      <c r="BW11" s="108"/>
      <c r="BX11" s="108"/>
      <c r="BY11" s="108"/>
      <c r="BZ11" s="108"/>
      <c r="CA11" s="108"/>
      <c r="CB11" s="108"/>
      <c r="CC11" s="108"/>
      <c r="CD11" s="108"/>
      <c r="CE11" s="108"/>
      <c r="CF11" s="108"/>
    </row>
    <row r="12" spans="7:84" s="104" customFormat="1" ht="15">
      <c r="G12" s="103"/>
      <c r="H12" s="103"/>
      <c r="L12" s="106"/>
      <c r="M12" s="106"/>
      <c r="N12" s="106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 t="s">
        <v>30</v>
      </c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 t="s">
        <v>30</v>
      </c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 t="s">
        <v>30</v>
      </c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U12" s="108"/>
      <c r="BV12" s="108"/>
      <c r="BW12" s="108"/>
      <c r="BX12" s="108"/>
      <c r="BY12" s="108"/>
      <c r="BZ12" s="108"/>
      <c r="CA12" s="108"/>
      <c r="CB12" s="108"/>
      <c r="CC12" s="108"/>
      <c r="CD12" s="108"/>
      <c r="CE12" s="108"/>
    </row>
    <row r="13" spans="7:84" ht="15" customHeight="1">
      <c r="J13" s="8"/>
      <c r="K13" s="8"/>
      <c r="L13" s="110" t="s">
        <v>1</v>
      </c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0"/>
      <c r="BD13" s="110"/>
      <c r="BE13" s="110"/>
      <c r="BF13" s="110"/>
      <c r="BG13" s="110"/>
      <c r="BH13" s="110"/>
      <c r="BI13" s="110"/>
      <c r="BJ13" s="110"/>
      <c r="BK13" s="110"/>
      <c r="BL13" s="110"/>
      <c r="BM13" s="110"/>
      <c r="BN13" s="110"/>
      <c r="BO13" s="110"/>
      <c r="BP13" s="110"/>
      <c r="BQ13" s="110"/>
      <c r="BR13" s="110"/>
      <c r="BS13" s="110"/>
      <c r="BT13" s="110" t="s">
        <v>2</v>
      </c>
      <c r="CF13" s="4"/>
    </row>
    <row r="14" spans="7:84" ht="15" customHeight="1">
      <c r="J14" s="8"/>
      <c r="K14" s="8"/>
      <c r="L14" s="110" t="s">
        <v>3</v>
      </c>
      <c r="M14" s="110" t="s">
        <v>54</v>
      </c>
      <c r="N14" s="110"/>
      <c r="O14" s="111" t="s">
        <v>55</v>
      </c>
      <c r="P14" s="111"/>
      <c r="Q14" s="111"/>
      <c r="R14" s="111"/>
      <c r="S14" s="111"/>
      <c r="T14" s="111"/>
      <c r="U14" s="111"/>
      <c r="V14" s="111"/>
      <c r="W14" s="111"/>
      <c r="X14" s="111"/>
      <c r="Y14" s="111"/>
      <c r="Z14" s="111"/>
      <c r="AA14" s="111"/>
      <c r="AB14" s="110" t="s">
        <v>56</v>
      </c>
      <c r="AC14" s="111" t="s">
        <v>55</v>
      </c>
      <c r="AD14" s="111"/>
      <c r="AE14" s="111"/>
      <c r="AF14" s="111"/>
      <c r="AG14" s="111"/>
      <c r="AH14" s="111"/>
      <c r="AI14" s="111"/>
      <c r="AJ14" s="111"/>
      <c r="AK14" s="111"/>
      <c r="AL14" s="111"/>
      <c r="AM14" s="111"/>
      <c r="AN14" s="111"/>
      <c r="AO14" s="111"/>
      <c r="AP14" s="110" t="s">
        <v>56</v>
      </c>
      <c r="AQ14" s="111" t="s">
        <v>55</v>
      </c>
      <c r="AR14" s="111"/>
      <c r="AS14" s="111"/>
      <c r="AT14" s="111"/>
      <c r="AU14" s="111"/>
      <c r="AV14" s="111"/>
      <c r="AW14" s="111"/>
      <c r="AX14" s="111"/>
      <c r="AY14" s="111"/>
      <c r="AZ14" s="111"/>
      <c r="BA14" s="111"/>
      <c r="BB14" s="111"/>
      <c r="BC14" s="111"/>
      <c r="BD14" s="110" t="s">
        <v>56</v>
      </c>
      <c r="BE14" s="111" t="s">
        <v>55</v>
      </c>
      <c r="BF14" s="111"/>
      <c r="BG14" s="111"/>
      <c r="BH14" s="111"/>
      <c r="BI14" s="111"/>
      <c r="BJ14" s="111"/>
      <c r="BK14" s="111"/>
      <c r="BL14" s="111"/>
      <c r="BM14" s="111"/>
      <c r="BN14" s="111"/>
      <c r="BO14" s="111"/>
      <c r="BP14" s="111"/>
      <c r="BQ14" s="111"/>
      <c r="BR14" s="110" t="s">
        <v>56</v>
      </c>
      <c r="BS14" s="112" t="s">
        <v>33</v>
      </c>
      <c r="BT14" s="110"/>
      <c r="CF14" s="4"/>
    </row>
    <row r="15" spans="7:84" ht="14.25" customHeight="1">
      <c r="J15" s="8"/>
      <c r="K15" s="8"/>
      <c r="L15" s="110"/>
      <c r="M15" s="110"/>
      <c r="N15" s="110"/>
      <c r="O15" s="113"/>
      <c r="P15" s="113" t="s">
        <v>57</v>
      </c>
      <c r="Q15" s="114" t="s">
        <v>58</v>
      </c>
      <c r="R15" s="114"/>
      <c r="S15" s="114" t="s">
        <v>59</v>
      </c>
      <c r="T15" s="114"/>
      <c r="U15" s="115" t="s">
        <v>60</v>
      </c>
      <c r="V15" s="116"/>
      <c r="W15" s="116"/>
      <c r="X15" s="117"/>
      <c r="Y15" s="118" t="s">
        <v>61</v>
      </c>
      <c r="Z15" s="118"/>
      <c r="AA15" s="118"/>
      <c r="AB15" s="110"/>
      <c r="AC15" s="113"/>
      <c r="AD15" s="113" t="s">
        <v>57</v>
      </c>
      <c r="AE15" s="114" t="s">
        <v>58</v>
      </c>
      <c r="AF15" s="114"/>
      <c r="AG15" s="114" t="s">
        <v>59</v>
      </c>
      <c r="AH15" s="114"/>
      <c r="AI15" s="115" t="s">
        <v>60</v>
      </c>
      <c r="AJ15" s="116"/>
      <c r="AK15" s="116"/>
      <c r="AL15" s="117"/>
      <c r="AM15" s="118" t="s">
        <v>61</v>
      </c>
      <c r="AN15" s="118"/>
      <c r="AO15" s="118"/>
      <c r="AP15" s="110"/>
      <c r="AQ15" s="113"/>
      <c r="AR15" s="113" t="s">
        <v>57</v>
      </c>
      <c r="AS15" s="114" t="s">
        <v>58</v>
      </c>
      <c r="AT15" s="114"/>
      <c r="AU15" s="114" t="s">
        <v>59</v>
      </c>
      <c r="AV15" s="114"/>
      <c r="AW15" s="115" t="s">
        <v>60</v>
      </c>
      <c r="AX15" s="116"/>
      <c r="AY15" s="116"/>
      <c r="AZ15" s="117"/>
      <c r="BA15" s="118" t="s">
        <v>61</v>
      </c>
      <c r="BB15" s="118"/>
      <c r="BC15" s="118"/>
      <c r="BD15" s="110"/>
      <c r="BE15" s="113"/>
      <c r="BF15" s="113" t="s">
        <v>57</v>
      </c>
      <c r="BG15" s="114" t="s">
        <v>58</v>
      </c>
      <c r="BH15" s="114"/>
      <c r="BI15" s="114" t="s">
        <v>59</v>
      </c>
      <c r="BJ15" s="114"/>
      <c r="BK15" s="115" t="s">
        <v>60</v>
      </c>
      <c r="BL15" s="116"/>
      <c r="BM15" s="116"/>
      <c r="BN15" s="117"/>
      <c r="BO15" s="118" t="s">
        <v>61</v>
      </c>
      <c r="BP15" s="118"/>
      <c r="BQ15" s="118"/>
      <c r="BR15" s="110"/>
      <c r="BS15" s="112"/>
      <c r="BT15" s="110"/>
      <c r="CF15" s="4"/>
    </row>
    <row r="16" spans="7:84" ht="50.1" customHeight="1">
      <c r="J16" s="8"/>
      <c r="K16" s="8"/>
      <c r="L16" s="110"/>
      <c r="M16" s="110"/>
      <c r="N16" s="110"/>
      <c r="O16" s="119"/>
      <c r="P16" s="119" t="s">
        <v>62</v>
      </c>
      <c r="Q16" s="117" t="s">
        <v>63</v>
      </c>
      <c r="R16" s="117" t="s">
        <v>64</v>
      </c>
      <c r="S16" s="117" t="s">
        <v>65</v>
      </c>
      <c r="T16" s="117" t="s">
        <v>66</v>
      </c>
      <c r="U16" s="117" t="s">
        <v>67</v>
      </c>
      <c r="V16" s="117" t="s">
        <v>68</v>
      </c>
      <c r="W16" s="117" t="s">
        <v>64</v>
      </c>
      <c r="X16" s="117"/>
      <c r="Y16" s="120" t="s">
        <v>69</v>
      </c>
      <c r="Z16" s="121" t="s">
        <v>70</v>
      </c>
      <c r="AA16" s="121"/>
      <c r="AB16" s="110"/>
      <c r="AC16" s="119"/>
      <c r="AD16" s="119" t="s">
        <v>62</v>
      </c>
      <c r="AE16" s="117" t="s">
        <v>63</v>
      </c>
      <c r="AF16" s="117" t="s">
        <v>64</v>
      </c>
      <c r="AG16" s="117" t="s">
        <v>65</v>
      </c>
      <c r="AH16" s="117" t="s">
        <v>66</v>
      </c>
      <c r="AI16" s="117" t="s">
        <v>67</v>
      </c>
      <c r="AJ16" s="117" t="s">
        <v>68</v>
      </c>
      <c r="AK16" s="117" t="s">
        <v>64</v>
      </c>
      <c r="AL16" s="117"/>
      <c r="AM16" s="120" t="s">
        <v>69</v>
      </c>
      <c r="AN16" s="121" t="s">
        <v>70</v>
      </c>
      <c r="AO16" s="121"/>
      <c r="AP16" s="110"/>
      <c r="AQ16" s="119"/>
      <c r="AR16" s="119" t="s">
        <v>62</v>
      </c>
      <c r="AS16" s="117" t="s">
        <v>63</v>
      </c>
      <c r="AT16" s="117" t="s">
        <v>64</v>
      </c>
      <c r="AU16" s="117" t="s">
        <v>65</v>
      </c>
      <c r="AV16" s="117" t="s">
        <v>66</v>
      </c>
      <c r="AW16" s="117" t="s">
        <v>67</v>
      </c>
      <c r="AX16" s="117" t="s">
        <v>68</v>
      </c>
      <c r="AY16" s="117" t="s">
        <v>64</v>
      </c>
      <c r="AZ16" s="117"/>
      <c r="BA16" s="120" t="s">
        <v>69</v>
      </c>
      <c r="BB16" s="121" t="s">
        <v>70</v>
      </c>
      <c r="BC16" s="121"/>
      <c r="BD16" s="110"/>
      <c r="BE16" s="119"/>
      <c r="BF16" s="119" t="s">
        <v>62</v>
      </c>
      <c r="BG16" s="117" t="s">
        <v>63</v>
      </c>
      <c r="BH16" s="117" t="s">
        <v>64</v>
      </c>
      <c r="BI16" s="117" t="s">
        <v>65</v>
      </c>
      <c r="BJ16" s="117" t="s">
        <v>66</v>
      </c>
      <c r="BK16" s="117" t="s">
        <v>67</v>
      </c>
      <c r="BL16" s="117" t="s">
        <v>68</v>
      </c>
      <c r="BM16" s="117" t="s">
        <v>64</v>
      </c>
      <c r="BN16" s="117"/>
      <c r="BO16" s="120" t="s">
        <v>69</v>
      </c>
      <c r="BP16" s="121" t="s">
        <v>70</v>
      </c>
      <c r="BQ16" s="121"/>
      <c r="BR16" s="110"/>
      <c r="BS16" s="112"/>
      <c r="BT16" s="110"/>
      <c r="CF16" s="4"/>
    </row>
    <row r="17" spans="1:84" ht="12" customHeight="1">
      <c r="J17" s="8"/>
      <c r="K17" s="122">
        <v>1</v>
      </c>
      <c r="L17" s="123" t="s">
        <v>11</v>
      </c>
      <c r="M17" s="123" t="s">
        <v>12</v>
      </c>
      <c r="N17" s="124" t="str">
        <f ca="1">OFFSET(N17,0,-1)</f>
        <v>2</v>
      </c>
      <c r="O17" s="124" t="str">
        <f ca="1">OFFSET(O17,0,-1)</f>
        <v>2</v>
      </c>
      <c r="P17" s="125">
        <f t="shared" ref="P17:Z17" ca="1" si="0">OFFSET(P17,0,-1)+1</f>
        <v>3</v>
      </c>
      <c r="Q17" s="125">
        <f t="shared" ca="1" si="0"/>
        <v>4</v>
      </c>
      <c r="R17" s="125">
        <f t="shared" ca="1" si="0"/>
        <v>5</v>
      </c>
      <c r="S17" s="125">
        <f t="shared" ca="1" si="0"/>
        <v>6</v>
      </c>
      <c r="T17" s="125">
        <f t="shared" ca="1" si="0"/>
        <v>7</v>
      </c>
      <c r="U17" s="125">
        <f t="shared" ca="1" si="0"/>
        <v>8</v>
      </c>
      <c r="V17" s="125">
        <f t="shared" ca="1" si="0"/>
        <v>9</v>
      </c>
      <c r="W17" s="125">
        <f t="shared" ca="1" si="0"/>
        <v>10</v>
      </c>
      <c r="X17" s="124">
        <f ca="1">OFFSET(X17,0,-1)</f>
        <v>10</v>
      </c>
      <c r="Y17" s="125">
        <f t="shared" ca="1" si="0"/>
        <v>11</v>
      </c>
      <c r="Z17" s="126">
        <f t="shared" ca="1" si="0"/>
        <v>12</v>
      </c>
      <c r="AA17" s="126"/>
      <c r="AB17" s="125">
        <f ca="1">OFFSET(AB17,0,-2)+1</f>
        <v>13</v>
      </c>
      <c r="AC17" s="124">
        <f ca="1">OFFSET(AC17,0,-1)</f>
        <v>13</v>
      </c>
      <c r="AD17" s="125">
        <f t="shared" ref="AD17:AN17" ca="1" si="1">OFFSET(AD17,0,-1)+1</f>
        <v>14</v>
      </c>
      <c r="AE17" s="125">
        <f t="shared" ca="1" si="1"/>
        <v>15</v>
      </c>
      <c r="AF17" s="125">
        <f t="shared" ca="1" si="1"/>
        <v>16</v>
      </c>
      <c r="AG17" s="125">
        <f t="shared" ca="1" si="1"/>
        <v>17</v>
      </c>
      <c r="AH17" s="125">
        <f t="shared" ca="1" si="1"/>
        <v>18</v>
      </c>
      <c r="AI17" s="125">
        <f t="shared" ca="1" si="1"/>
        <v>19</v>
      </c>
      <c r="AJ17" s="125">
        <f t="shared" ca="1" si="1"/>
        <v>20</v>
      </c>
      <c r="AK17" s="125">
        <f t="shared" ca="1" si="1"/>
        <v>21</v>
      </c>
      <c r="AL17" s="124">
        <f ca="1">OFFSET(AL17,0,-1)</f>
        <v>21</v>
      </c>
      <c r="AM17" s="125">
        <f t="shared" ca="1" si="1"/>
        <v>22</v>
      </c>
      <c r="AN17" s="126">
        <f t="shared" ca="1" si="1"/>
        <v>23</v>
      </c>
      <c r="AO17" s="126"/>
      <c r="AP17" s="125">
        <f ca="1">OFFSET(AP17,0,-2)+1</f>
        <v>24</v>
      </c>
      <c r="AQ17" s="124">
        <f ca="1">OFFSET(AQ17,0,-1)</f>
        <v>24</v>
      </c>
      <c r="AR17" s="125">
        <f t="shared" ref="AR17:BB17" ca="1" si="2">OFFSET(AR17,0,-1)+1</f>
        <v>25</v>
      </c>
      <c r="AS17" s="125">
        <f t="shared" ca="1" si="2"/>
        <v>26</v>
      </c>
      <c r="AT17" s="125">
        <f t="shared" ca="1" si="2"/>
        <v>27</v>
      </c>
      <c r="AU17" s="125">
        <f t="shared" ca="1" si="2"/>
        <v>28</v>
      </c>
      <c r="AV17" s="125">
        <f t="shared" ca="1" si="2"/>
        <v>29</v>
      </c>
      <c r="AW17" s="125">
        <f t="shared" ca="1" si="2"/>
        <v>30</v>
      </c>
      <c r="AX17" s="125">
        <f t="shared" ca="1" si="2"/>
        <v>31</v>
      </c>
      <c r="AY17" s="125">
        <f t="shared" ca="1" si="2"/>
        <v>32</v>
      </c>
      <c r="AZ17" s="124">
        <f ca="1">OFFSET(AZ17,0,-1)</f>
        <v>32</v>
      </c>
      <c r="BA17" s="125">
        <f t="shared" ca="1" si="2"/>
        <v>33</v>
      </c>
      <c r="BB17" s="126">
        <f t="shared" ca="1" si="2"/>
        <v>34</v>
      </c>
      <c r="BC17" s="126"/>
      <c r="BD17" s="125">
        <f ca="1">OFFSET(BD17,0,-2)+1</f>
        <v>35</v>
      </c>
      <c r="BE17" s="124">
        <f ca="1">OFFSET(BE17,0,-1)</f>
        <v>35</v>
      </c>
      <c r="BF17" s="125">
        <f t="shared" ref="BF17:BP17" ca="1" si="3">OFFSET(BF17,0,-1)+1</f>
        <v>36</v>
      </c>
      <c r="BG17" s="125">
        <f t="shared" ca="1" si="3"/>
        <v>37</v>
      </c>
      <c r="BH17" s="125">
        <f t="shared" ca="1" si="3"/>
        <v>38</v>
      </c>
      <c r="BI17" s="125">
        <f t="shared" ca="1" si="3"/>
        <v>39</v>
      </c>
      <c r="BJ17" s="125">
        <f t="shared" ca="1" si="3"/>
        <v>40</v>
      </c>
      <c r="BK17" s="125">
        <f t="shared" ca="1" si="3"/>
        <v>41</v>
      </c>
      <c r="BL17" s="125">
        <f t="shared" ca="1" si="3"/>
        <v>42</v>
      </c>
      <c r="BM17" s="125">
        <f t="shared" ca="1" si="3"/>
        <v>43</v>
      </c>
      <c r="BN17" s="124">
        <f ca="1">OFFSET(BN17,0,-1)</f>
        <v>43</v>
      </c>
      <c r="BO17" s="125">
        <f t="shared" ca="1" si="3"/>
        <v>44</v>
      </c>
      <c r="BP17" s="126">
        <f t="shared" ca="1" si="3"/>
        <v>45</v>
      </c>
      <c r="BQ17" s="126"/>
      <c r="BR17" s="125">
        <f ca="1">OFFSET(BR17,0,-2)+1</f>
        <v>46</v>
      </c>
      <c r="BS17" s="127">
        <f ca="1">OFFSET(BS17,0,-1)</f>
        <v>46</v>
      </c>
      <c r="BT17" s="125">
        <f ca="1">OFFSET(BT17,0,-1)+1</f>
        <v>47</v>
      </c>
    </row>
    <row r="18" spans="1:84" ht="22.5" hidden="1">
      <c r="A18" s="128">
        <v>1</v>
      </c>
      <c r="B18" s="129"/>
      <c r="C18" s="129"/>
      <c r="D18" s="129"/>
      <c r="E18" s="130"/>
      <c r="F18" s="130"/>
      <c r="G18" s="131"/>
      <c r="H18" s="131"/>
      <c r="I18" s="132"/>
      <c r="J18" s="133"/>
      <c r="K18" s="133"/>
      <c r="L18" s="134" t="e">
        <f ca="1">mergeValue(A18)</f>
        <v>#NAME?</v>
      </c>
      <c r="M18" s="135" t="s">
        <v>5</v>
      </c>
      <c r="N18" s="136"/>
      <c r="O18" s="137" t="str">
        <f>IF('[1]Перечень тарифов'!J21="","","" &amp; '[1]Перечень тарифов'!J21 &amp; "")</f>
        <v/>
      </c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  <c r="AA18" s="137"/>
      <c r="AB18" s="137"/>
      <c r="AC18" s="137"/>
      <c r="AD18" s="137"/>
      <c r="AE18" s="137"/>
      <c r="AF18" s="137"/>
      <c r="AG18" s="137"/>
      <c r="AH18" s="137"/>
      <c r="AI18" s="137"/>
      <c r="AJ18" s="137"/>
      <c r="AK18" s="137"/>
      <c r="AL18" s="137"/>
      <c r="AM18" s="137"/>
      <c r="AN18" s="137"/>
      <c r="AO18" s="137"/>
      <c r="AP18" s="137"/>
      <c r="AQ18" s="137"/>
      <c r="AR18" s="137"/>
      <c r="AS18" s="137"/>
      <c r="AT18" s="137"/>
      <c r="AU18" s="137"/>
      <c r="AV18" s="137"/>
      <c r="AW18" s="137"/>
      <c r="AX18" s="137"/>
      <c r="AY18" s="137"/>
      <c r="AZ18" s="137"/>
      <c r="BA18" s="137"/>
      <c r="BB18" s="137"/>
      <c r="BC18" s="137"/>
      <c r="BD18" s="137"/>
      <c r="BE18" s="137"/>
      <c r="BF18" s="137"/>
      <c r="BG18" s="137"/>
      <c r="BH18" s="137"/>
      <c r="BI18" s="137"/>
      <c r="BJ18" s="137"/>
      <c r="BK18" s="137"/>
      <c r="BL18" s="137"/>
      <c r="BM18" s="137"/>
      <c r="BN18" s="137"/>
      <c r="BO18" s="137"/>
      <c r="BP18" s="137"/>
      <c r="BQ18" s="137"/>
      <c r="BR18" s="137"/>
      <c r="BS18" s="137"/>
      <c r="BT18" s="67" t="s">
        <v>71</v>
      </c>
    </row>
    <row r="19" spans="1:84" hidden="1">
      <c r="A19" s="128"/>
      <c r="B19" s="128">
        <v>1</v>
      </c>
      <c r="C19" s="129"/>
      <c r="D19" s="129"/>
      <c r="E19" s="138"/>
      <c r="F19" s="131"/>
      <c r="G19" s="131"/>
      <c r="H19" s="131"/>
      <c r="I19" s="139"/>
      <c r="J19" s="140"/>
      <c r="K19" s="4"/>
      <c r="L19" s="134" t="e">
        <f ca="1">mergeValue(A19) &amp;"."&amp; mergeValue(B19)</f>
        <v>#NAME?</v>
      </c>
      <c r="M19" s="141"/>
      <c r="N19" s="136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7"/>
      <c r="AB19" s="137"/>
      <c r="AC19" s="137"/>
      <c r="AD19" s="137"/>
      <c r="AE19" s="137"/>
      <c r="AF19" s="137"/>
      <c r="AG19" s="137"/>
      <c r="AH19" s="137"/>
      <c r="AI19" s="137"/>
      <c r="AJ19" s="137"/>
      <c r="AK19" s="137"/>
      <c r="AL19" s="137"/>
      <c r="AM19" s="137"/>
      <c r="AN19" s="137"/>
      <c r="AO19" s="137"/>
      <c r="AP19" s="137"/>
      <c r="AQ19" s="137"/>
      <c r="AR19" s="137"/>
      <c r="AS19" s="137"/>
      <c r="AT19" s="137"/>
      <c r="AU19" s="137"/>
      <c r="AV19" s="137"/>
      <c r="AW19" s="137"/>
      <c r="AX19" s="137"/>
      <c r="AY19" s="137"/>
      <c r="AZ19" s="137"/>
      <c r="BA19" s="137"/>
      <c r="BB19" s="137"/>
      <c r="BC19" s="137"/>
      <c r="BD19" s="137"/>
      <c r="BE19" s="137"/>
      <c r="BF19" s="137"/>
      <c r="BG19" s="137"/>
      <c r="BH19" s="137"/>
      <c r="BI19" s="137"/>
      <c r="BJ19" s="137"/>
      <c r="BK19" s="137"/>
      <c r="BL19" s="137"/>
      <c r="BM19" s="137"/>
      <c r="BN19" s="137"/>
      <c r="BO19" s="137"/>
      <c r="BP19" s="137"/>
      <c r="BQ19" s="137"/>
      <c r="BR19" s="137"/>
      <c r="BS19" s="137"/>
      <c r="BT19" s="67"/>
    </row>
    <row r="20" spans="1:84" hidden="1">
      <c r="A20" s="128"/>
      <c r="B20" s="128"/>
      <c r="C20" s="128">
        <v>1</v>
      </c>
      <c r="D20" s="129"/>
      <c r="E20" s="138"/>
      <c r="F20" s="131"/>
      <c r="G20" s="131"/>
      <c r="H20" s="131"/>
      <c r="I20" s="142"/>
      <c r="J20" s="140"/>
      <c r="K20" s="81"/>
      <c r="L20" s="134" t="e">
        <f ca="1">mergeValue(A20) &amp;"."&amp; mergeValue(B20)&amp;"."&amp; mergeValue(C20)</f>
        <v>#NAME?</v>
      </c>
      <c r="M20" s="143"/>
      <c r="N20" s="136"/>
      <c r="O20" s="137"/>
      <c r="P20" s="137"/>
      <c r="Q20" s="137"/>
      <c r="R20" s="137"/>
      <c r="S20" s="137"/>
      <c r="T20" s="137"/>
      <c r="U20" s="137"/>
      <c r="V20" s="137"/>
      <c r="W20" s="137"/>
      <c r="X20" s="137"/>
      <c r="Y20" s="137"/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7"/>
      <c r="BA20" s="137"/>
      <c r="BB20" s="137"/>
      <c r="BC20" s="137"/>
      <c r="BD20" s="137"/>
      <c r="BE20" s="137"/>
      <c r="BF20" s="137"/>
      <c r="BG20" s="137"/>
      <c r="BH20" s="137"/>
      <c r="BI20" s="137"/>
      <c r="BJ20" s="137"/>
      <c r="BK20" s="137"/>
      <c r="BL20" s="137"/>
      <c r="BM20" s="137"/>
      <c r="BN20" s="137"/>
      <c r="BO20" s="137"/>
      <c r="BP20" s="137"/>
      <c r="BQ20" s="137"/>
      <c r="BR20" s="137"/>
      <c r="BS20" s="137"/>
      <c r="BT20" s="67"/>
      <c r="BX20" s="5"/>
    </row>
    <row r="21" spans="1:84" ht="33.75">
      <c r="A21" s="128"/>
      <c r="B21" s="128"/>
      <c r="C21" s="128"/>
      <c r="D21" s="128">
        <v>1</v>
      </c>
      <c r="E21" s="138"/>
      <c r="F21" s="131"/>
      <c r="G21" s="131"/>
      <c r="H21" s="109"/>
      <c r="I21" s="140"/>
      <c r="J21" s="140"/>
      <c r="K21" s="81"/>
      <c r="L21" s="134" t="e">
        <f ca="1">mergeValue(A21) &amp;"."&amp; mergeValue(B21)&amp;"."&amp; mergeValue(C21)&amp;"."&amp; mergeValue(D21)</f>
        <v>#NAME?</v>
      </c>
      <c r="M21" s="144" t="s">
        <v>72</v>
      </c>
      <c r="N21" s="136"/>
      <c r="O21" s="145"/>
      <c r="P21" s="145"/>
      <c r="Q21" s="145"/>
      <c r="R21" s="145"/>
      <c r="S21" s="145"/>
      <c r="T21" s="145"/>
      <c r="U21" s="145"/>
      <c r="V21" s="145"/>
      <c r="W21" s="145"/>
      <c r="X21" s="145"/>
      <c r="Y21" s="145"/>
      <c r="Z21" s="145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  <c r="AX21" s="145"/>
      <c r="AY21" s="145"/>
      <c r="AZ21" s="145"/>
      <c r="BA21" s="145"/>
      <c r="BB21" s="145"/>
      <c r="BC21" s="145"/>
      <c r="BD21" s="145"/>
      <c r="BE21" s="145"/>
      <c r="BF21" s="145"/>
      <c r="BG21" s="145"/>
      <c r="BH21" s="145"/>
      <c r="BI21" s="145"/>
      <c r="BJ21" s="145"/>
      <c r="BK21" s="145"/>
      <c r="BL21" s="145"/>
      <c r="BM21" s="145"/>
      <c r="BN21" s="145"/>
      <c r="BO21" s="145"/>
      <c r="BP21" s="145"/>
      <c r="BQ21" s="145"/>
      <c r="BR21" s="145"/>
      <c r="BS21" s="145"/>
      <c r="BT21" s="67" t="s">
        <v>73</v>
      </c>
      <c r="BX21" s="5"/>
    </row>
    <row r="22" spans="1:84" ht="33.75">
      <c r="A22" s="128"/>
      <c r="B22" s="128"/>
      <c r="C22" s="128"/>
      <c r="D22" s="128"/>
      <c r="E22" s="146" t="s">
        <v>11</v>
      </c>
      <c r="F22" s="129"/>
      <c r="G22" s="131"/>
      <c r="H22" s="109"/>
      <c r="I22" s="109"/>
      <c r="J22" s="142"/>
      <c r="K22" s="81"/>
      <c r="L22" s="134" t="e">
        <f ca="1">mergeValue(A22) &amp;"."&amp; mergeValue(B22)&amp;"."&amp; mergeValue(C22)&amp;"."&amp; mergeValue(D22)&amp;"."&amp; mergeValue(E22)</f>
        <v>#NAME?</v>
      </c>
      <c r="M22" s="147" t="s">
        <v>74</v>
      </c>
      <c r="N22" s="45"/>
      <c r="O22" s="148" t="s">
        <v>75</v>
      </c>
      <c r="P22" s="148"/>
      <c r="Q22" s="148"/>
      <c r="R22" s="148"/>
      <c r="S22" s="148"/>
      <c r="T22" s="148"/>
      <c r="U22" s="148"/>
      <c r="V22" s="148"/>
      <c r="W22" s="148"/>
      <c r="X22" s="148"/>
      <c r="Y22" s="148"/>
      <c r="Z22" s="148"/>
      <c r="AA22" s="148"/>
      <c r="AB22" s="148"/>
      <c r="AC22" s="148"/>
      <c r="AD22" s="148"/>
      <c r="AE22" s="148"/>
      <c r="AF22" s="148"/>
      <c r="AG22" s="148"/>
      <c r="AH22" s="148"/>
      <c r="AI22" s="148"/>
      <c r="AJ22" s="148"/>
      <c r="AK22" s="148"/>
      <c r="AL22" s="148"/>
      <c r="AM22" s="148"/>
      <c r="AN22" s="148"/>
      <c r="AO22" s="148"/>
      <c r="AP22" s="148"/>
      <c r="AQ22" s="148"/>
      <c r="AR22" s="148"/>
      <c r="AS22" s="148"/>
      <c r="AT22" s="148"/>
      <c r="AU22" s="148"/>
      <c r="AV22" s="148"/>
      <c r="AW22" s="148"/>
      <c r="AX22" s="148"/>
      <c r="AY22" s="148"/>
      <c r="AZ22" s="148"/>
      <c r="BA22" s="148"/>
      <c r="BB22" s="148"/>
      <c r="BC22" s="148"/>
      <c r="BD22" s="148"/>
      <c r="BE22" s="148"/>
      <c r="BF22" s="148"/>
      <c r="BG22" s="148"/>
      <c r="BH22" s="148"/>
      <c r="BI22" s="148"/>
      <c r="BJ22" s="148"/>
      <c r="BK22" s="148"/>
      <c r="BL22" s="148"/>
      <c r="BM22" s="148"/>
      <c r="BN22" s="148"/>
      <c r="BO22" s="148"/>
      <c r="BP22" s="148"/>
      <c r="BQ22" s="148"/>
      <c r="BR22" s="148"/>
      <c r="BS22" s="148"/>
      <c r="BT22" s="67" t="s">
        <v>76</v>
      </c>
      <c r="BV22" s="5" t="e">
        <f ca="1">strCheckUnique(BW22:BW27)</f>
        <v>#NAME?</v>
      </c>
      <c r="BX22" s="5"/>
    </row>
    <row r="23" spans="1:84" ht="39.950000000000003" customHeight="1">
      <c r="A23" s="128"/>
      <c r="B23" s="128"/>
      <c r="C23" s="128"/>
      <c r="D23" s="128"/>
      <c r="E23" s="146"/>
      <c r="F23" s="128">
        <v>1</v>
      </c>
      <c r="G23" s="129"/>
      <c r="H23" s="109"/>
      <c r="I23" s="109"/>
      <c r="J23" s="109"/>
      <c r="K23" s="142"/>
      <c r="L23" s="134" t="e">
        <f ca="1">mergeValue(A23) &amp;"."&amp; mergeValue(B23)&amp;"."&amp; mergeValue(C23)&amp;"."&amp; mergeValue(D23)&amp;"."&amp; mergeValue(E23)&amp;"."&amp; mergeValue(F23)</f>
        <v>#NAME?</v>
      </c>
      <c r="M23" s="149"/>
      <c r="N23" s="150"/>
      <c r="O23" s="151"/>
      <c r="P23" s="151"/>
      <c r="Q23" s="151"/>
      <c r="R23" s="151"/>
      <c r="S23" s="151"/>
      <c r="T23" s="151"/>
      <c r="U23" s="151"/>
      <c r="V23" s="151"/>
      <c r="W23" s="151"/>
      <c r="X23" s="151"/>
      <c r="Y23" s="152" t="s">
        <v>26</v>
      </c>
      <c r="Z23" s="153" t="s">
        <v>77</v>
      </c>
      <c r="AA23" s="152" t="s">
        <v>78</v>
      </c>
      <c r="AB23" s="153" t="s">
        <v>77</v>
      </c>
      <c r="AC23" s="151"/>
      <c r="AD23" s="151"/>
      <c r="AE23" s="151"/>
      <c r="AF23" s="151"/>
      <c r="AG23" s="151"/>
      <c r="AH23" s="151"/>
      <c r="AI23" s="151"/>
      <c r="AJ23" s="151"/>
      <c r="AK23" s="151"/>
      <c r="AL23" s="151"/>
      <c r="AM23" s="152" t="s">
        <v>79</v>
      </c>
      <c r="AN23" s="153" t="s">
        <v>77</v>
      </c>
      <c r="AO23" s="152" t="s">
        <v>27</v>
      </c>
      <c r="AP23" s="153" t="s">
        <v>77</v>
      </c>
      <c r="AQ23" s="151"/>
      <c r="AR23" s="151"/>
      <c r="AS23" s="151"/>
      <c r="AT23" s="151"/>
      <c r="AU23" s="151"/>
      <c r="AV23" s="151"/>
      <c r="AW23" s="151"/>
      <c r="AX23" s="151"/>
      <c r="AY23" s="151"/>
      <c r="AZ23" s="151"/>
      <c r="BA23" s="152" t="s">
        <v>31</v>
      </c>
      <c r="BB23" s="153" t="s">
        <v>77</v>
      </c>
      <c r="BC23" s="152" t="s">
        <v>80</v>
      </c>
      <c r="BD23" s="153" t="s">
        <v>77</v>
      </c>
      <c r="BE23" s="151"/>
      <c r="BF23" s="151"/>
      <c r="BG23" s="151"/>
      <c r="BH23" s="151"/>
      <c r="BI23" s="151"/>
      <c r="BJ23" s="151"/>
      <c r="BK23" s="151"/>
      <c r="BL23" s="151"/>
      <c r="BM23" s="151"/>
      <c r="BN23" s="151"/>
      <c r="BO23" s="152" t="s">
        <v>81</v>
      </c>
      <c r="BP23" s="153" t="s">
        <v>77</v>
      </c>
      <c r="BQ23" s="152" t="s">
        <v>32</v>
      </c>
      <c r="BR23" s="153" t="s">
        <v>82</v>
      </c>
      <c r="BS23" s="154"/>
      <c r="BT23" s="57" t="s">
        <v>83</v>
      </c>
      <c r="BU23" s="80" t="e">
        <f ca="1">strCheckDate(O25:BS25)</f>
        <v>#NAME?</v>
      </c>
      <c r="BW23" s="5" t="str">
        <f>IF(M23="","",M23 )</f>
        <v/>
      </c>
      <c r="BX23" s="5"/>
      <c r="BY23" s="5"/>
      <c r="BZ23" s="5"/>
    </row>
    <row r="24" spans="1:84" ht="39.950000000000003" customHeight="1">
      <c r="A24" s="128"/>
      <c r="B24" s="128"/>
      <c r="C24" s="128"/>
      <c r="D24" s="128"/>
      <c r="E24" s="146"/>
      <c r="F24" s="128"/>
      <c r="G24" s="129">
        <v>1</v>
      </c>
      <c r="H24" s="109"/>
      <c r="I24" s="109"/>
      <c r="J24" s="109"/>
      <c r="K24" s="142"/>
      <c r="L24" s="134" t="e">
        <f ca="1">mergeValue(A24) &amp;"."&amp; mergeValue(B24)&amp;"."&amp; mergeValue(C24)&amp;"."&amp; mergeValue(D24)&amp;"."&amp; mergeValue(E24)&amp;"."&amp; mergeValue(F24)&amp;"."&amp; mergeValue(G24)</f>
        <v>#NAME?</v>
      </c>
      <c r="M24" s="155" t="s">
        <v>84</v>
      </c>
      <c r="N24" s="150"/>
      <c r="O24" s="151"/>
      <c r="P24" s="156">
        <v>0</v>
      </c>
      <c r="Q24" s="156">
        <v>41.31</v>
      </c>
      <c r="R24" s="156">
        <v>1377.57</v>
      </c>
      <c r="S24" s="151"/>
      <c r="T24" s="151"/>
      <c r="U24" s="151"/>
      <c r="V24" s="151"/>
      <c r="W24" s="151"/>
      <c r="X24" s="151"/>
      <c r="Y24" s="152"/>
      <c r="Z24" s="153"/>
      <c r="AA24" s="152"/>
      <c r="AB24" s="153"/>
      <c r="AC24" s="151"/>
      <c r="AD24" s="156">
        <v>0</v>
      </c>
      <c r="AE24" s="156">
        <v>42.96</v>
      </c>
      <c r="AF24" s="156">
        <v>2404.21</v>
      </c>
      <c r="AG24" s="151"/>
      <c r="AH24" s="151"/>
      <c r="AI24" s="151"/>
      <c r="AJ24" s="151"/>
      <c r="AK24" s="151"/>
      <c r="AL24" s="151"/>
      <c r="AM24" s="152"/>
      <c r="AN24" s="153"/>
      <c r="AO24" s="152"/>
      <c r="AP24" s="153"/>
      <c r="AQ24" s="151"/>
      <c r="AR24" s="156">
        <v>0</v>
      </c>
      <c r="AS24" s="156">
        <f>AE24</f>
        <v>42.96</v>
      </c>
      <c r="AT24" s="156">
        <f>AF24</f>
        <v>2404.21</v>
      </c>
      <c r="AU24" s="151"/>
      <c r="AV24" s="151"/>
      <c r="AW24" s="151"/>
      <c r="AX24" s="151"/>
      <c r="AY24" s="151"/>
      <c r="AZ24" s="151"/>
      <c r="BA24" s="152"/>
      <c r="BB24" s="153"/>
      <c r="BC24" s="152"/>
      <c r="BD24" s="153"/>
      <c r="BE24" s="151"/>
      <c r="BF24" s="156">
        <v>0</v>
      </c>
      <c r="BG24" s="156">
        <v>44.68</v>
      </c>
      <c r="BH24" s="156">
        <v>1741.63</v>
      </c>
      <c r="BI24" s="151"/>
      <c r="BJ24" s="151"/>
      <c r="BK24" s="151"/>
      <c r="BL24" s="151"/>
      <c r="BM24" s="151"/>
      <c r="BN24" s="151"/>
      <c r="BO24" s="152"/>
      <c r="BP24" s="153"/>
      <c r="BQ24" s="152"/>
      <c r="BR24" s="153"/>
      <c r="BS24" s="154"/>
      <c r="BT24" s="59"/>
      <c r="BW24" s="5"/>
      <c r="BX24" s="5"/>
      <c r="BY24" s="5"/>
      <c r="BZ24" s="5"/>
    </row>
    <row r="25" spans="1:84" ht="39.950000000000003" hidden="1" customHeight="1">
      <c r="A25" s="128"/>
      <c r="B25" s="128"/>
      <c r="C25" s="128"/>
      <c r="D25" s="128"/>
      <c r="E25" s="146"/>
      <c r="F25" s="128"/>
      <c r="G25" s="129"/>
      <c r="H25" s="109"/>
      <c r="I25" s="109"/>
      <c r="J25" s="109"/>
      <c r="K25" s="142"/>
      <c r="L25" s="157"/>
      <c r="M25" s="158"/>
      <c r="N25" s="150"/>
      <c r="O25" s="159"/>
      <c r="P25" s="159"/>
      <c r="Q25" s="160"/>
      <c r="R25" s="161" t="str">
        <f>Y23 &amp; "-" &amp; AA23</f>
        <v>01.01.2022-30.06.2022</v>
      </c>
      <c r="S25" s="161"/>
      <c r="T25" s="161"/>
      <c r="U25" s="161"/>
      <c r="V25" s="161"/>
      <c r="W25" s="161"/>
      <c r="X25" s="161"/>
      <c r="Y25" s="152"/>
      <c r="Z25" s="153"/>
      <c r="AA25" s="162"/>
      <c r="AB25" s="153"/>
      <c r="AC25" s="159"/>
      <c r="AD25" s="159"/>
      <c r="AE25" s="160"/>
      <c r="AF25" s="161" t="str">
        <f>AM23 &amp; "-" &amp; AO23</f>
        <v>01.07.2022-31.12.2022</v>
      </c>
      <c r="AG25" s="161"/>
      <c r="AH25" s="161"/>
      <c r="AI25" s="161"/>
      <c r="AJ25" s="161"/>
      <c r="AK25" s="161"/>
      <c r="AL25" s="161"/>
      <c r="AM25" s="152"/>
      <c r="AN25" s="153"/>
      <c r="AO25" s="162"/>
      <c r="AP25" s="153"/>
      <c r="AQ25" s="159"/>
      <c r="AR25" s="159"/>
      <c r="AS25" s="160"/>
      <c r="AT25" s="161" t="str">
        <f>BA23 &amp; "-" &amp; BC23</f>
        <v>01.01.2023-30.06.2023</v>
      </c>
      <c r="AU25" s="161"/>
      <c r="AV25" s="161"/>
      <c r="AW25" s="161"/>
      <c r="AX25" s="161"/>
      <c r="AY25" s="161"/>
      <c r="AZ25" s="161"/>
      <c r="BA25" s="152"/>
      <c r="BB25" s="153"/>
      <c r="BC25" s="162"/>
      <c r="BD25" s="153"/>
      <c r="BE25" s="159"/>
      <c r="BF25" s="159"/>
      <c r="BG25" s="160"/>
      <c r="BH25" s="161" t="str">
        <f>BO23 &amp; "-" &amp; BQ23</f>
        <v>01.07.2023-31.12.2023</v>
      </c>
      <c r="BI25" s="161"/>
      <c r="BJ25" s="161"/>
      <c r="BK25" s="161"/>
      <c r="BL25" s="161"/>
      <c r="BM25" s="161"/>
      <c r="BN25" s="161"/>
      <c r="BO25" s="152"/>
      <c r="BP25" s="153"/>
      <c r="BQ25" s="162"/>
      <c r="BR25" s="153"/>
      <c r="BS25" s="154"/>
      <c r="BT25" s="59"/>
      <c r="BX25" s="5"/>
    </row>
    <row r="26" spans="1:84" ht="15" customHeight="1">
      <c r="A26" s="128"/>
      <c r="B26" s="128"/>
      <c r="C26" s="128"/>
      <c r="D26" s="128"/>
      <c r="E26" s="146"/>
      <c r="F26" s="128"/>
      <c r="G26" s="129"/>
      <c r="H26" s="109"/>
      <c r="I26" s="109"/>
      <c r="J26" s="109"/>
      <c r="K26" s="142"/>
      <c r="L26" s="163"/>
      <c r="M26" s="164" t="s">
        <v>85</v>
      </c>
      <c r="N26" s="165"/>
      <c r="O26" s="166"/>
      <c r="P26" s="166"/>
      <c r="Q26" s="166"/>
      <c r="R26" s="166"/>
      <c r="S26" s="166"/>
      <c r="T26" s="166"/>
      <c r="U26" s="166"/>
      <c r="V26" s="166"/>
      <c r="W26" s="166"/>
      <c r="X26" s="166"/>
      <c r="Y26" s="167"/>
      <c r="Z26" s="168"/>
      <c r="AA26" s="168"/>
      <c r="AB26" s="168"/>
      <c r="AC26" s="166"/>
      <c r="AD26" s="166"/>
      <c r="AE26" s="166"/>
      <c r="AF26" s="166"/>
      <c r="AG26" s="166"/>
      <c r="AH26" s="166"/>
      <c r="AI26" s="166"/>
      <c r="AJ26" s="166"/>
      <c r="AK26" s="166"/>
      <c r="AL26" s="166"/>
      <c r="AM26" s="167"/>
      <c r="AN26" s="168"/>
      <c r="AO26" s="168"/>
      <c r="AP26" s="168"/>
      <c r="AQ26" s="166"/>
      <c r="AR26" s="166"/>
      <c r="AS26" s="166"/>
      <c r="AT26" s="166"/>
      <c r="AU26" s="166"/>
      <c r="AV26" s="166"/>
      <c r="AW26" s="166"/>
      <c r="AX26" s="166"/>
      <c r="AY26" s="166"/>
      <c r="AZ26" s="166"/>
      <c r="BA26" s="167"/>
      <c r="BB26" s="168"/>
      <c r="BC26" s="168"/>
      <c r="BD26" s="168"/>
      <c r="BE26" s="166"/>
      <c r="BF26" s="166"/>
      <c r="BG26" s="166"/>
      <c r="BH26" s="166"/>
      <c r="BI26" s="166"/>
      <c r="BJ26" s="166"/>
      <c r="BK26" s="166"/>
      <c r="BL26" s="166"/>
      <c r="BM26" s="166"/>
      <c r="BN26" s="166"/>
      <c r="BO26" s="167"/>
      <c r="BP26" s="168"/>
      <c r="BQ26" s="168"/>
      <c r="BR26" s="168"/>
      <c r="BS26" s="169"/>
      <c r="BT26" s="59"/>
      <c r="BX26" s="5"/>
    </row>
    <row r="27" spans="1:84" s="60" customFormat="1" ht="15" customHeight="1">
      <c r="A27" s="128"/>
      <c r="B27" s="128"/>
      <c r="C27" s="128"/>
      <c r="D27" s="128"/>
      <c r="E27" s="146"/>
      <c r="F27" s="170"/>
      <c r="G27" s="131"/>
      <c r="H27" s="109"/>
      <c r="I27" s="109"/>
      <c r="J27" s="142"/>
      <c r="K27" s="171"/>
      <c r="L27" s="163"/>
      <c r="M27" s="172" t="s">
        <v>86</v>
      </c>
      <c r="N27" s="165"/>
      <c r="O27" s="166"/>
      <c r="P27" s="166"/>
      <c r="Q27" s="166"/>
      <c r="R27" s="166"/>
      <c r="S27" s="166"/>
      <c r="T27" s="166"/>
      <c r="U27" s="166"/>
      <c r="V27" s="166"/>
      <c r="W27" s="166"/>
      <c r="X27" s="166"/>
      <c r="Y27" s="167"/>
      <c r="Z27" s="168"/>
      <c r="AA27" s="168"/>
      <c r="AB27" s="168"/>
      <c r="AC27" s="166"/>
      <c r="AD27" s="166"/>
      <c r="AE27" s="166"/>
      <c r="AF27" s="166"/>
      <c r="AG27" s="166"/>
      <c r="AH27" s="166"/>
      <c r="AI27" s="166"/>
      <c r="AJ27" s="166"/>
      <c r="AK27" s="166"/>
      <c r="AL27" s="166"/>
      <c r="AM27" s="167"/>
      <c r="AN27" s="168"/>
      <c r="AO27" s="168"/>
      <c r="AP27" s="168"/>
      <c r="AQ27" s="166"/>
      <c r="AR27" s="166"/>
      <c r="AS27" s="166"/>
      <c r="AT27" s="166"/>
      <c r="AU27" s="166"/>
      <c r="AV27" s="166"/>
      <c r="AW27" s="166"/>
      <c r="AX27" s="166"/>
      <c r="AY27" s="166"/>
      <c r="AZ27" s="166"/>
      <c r="BA27" s="167"/>
      <c r="BB27" s="168"/>
      <c r="BC27" s="168"/>
      <c r="BD27" s="168"/>
      <c r="BE27" s="166"/>
      <c r="BF27" s="166"/>
      <c r="BG27" s="166"/>
      <c r="BH27" s="166"/>
      <c r="BI27" s="166"/>
      <c r="BJ27" s="166"/>
      <c r="BK27" s="166"/>
      <c r="BL27" s="166"/>
      <c r="BM27" s="166"/>
      <c r="BN27" s="166"/>
      <c r="BO27" s="167"/>
      <c r="BP27" s="168"/>
      <c r="BQ27" s="168"/>
      <c r="BR27" s="168"/>
      <c r="BS27" s="169"/>
      <c r="BT27" s="65"/>
      <c r="BU27" s="173"/>
      <c r="BV27" s="173"/>
      <c r="BW27" s="173"/>
      <c r="BX27" s="5"/>
      <c r="BY27" s="173"/>
      <c r="BZ27" s="80"/>
      <c r="CA27" s="80"/>
      <c r="CB27" s="173"/>
      <c r="CC27" s="173"/>
      <c r="CD27" s="173"/>
      <c r="CE27" s="173"/>
      <c r="CF27" s="173"/>
    </row>
    <row r="28" spans="1:84" ht="33.75">
      <c r="A28" s="128"/>
      <c r="B28" s="128"/>
      <c r="C28" s="128"/>
      <c r="D28" s="128"/>
      <c r="E28" s="146" t="s">
        <v>12</v>
      </c>
      <c r="F28" s="129"/>
      <c r="G28" s="131"/>
      <c r="H28" s="109"/>
      <c r="I28" s="109" t="s">
        <v>30</v>
      </c>
      <c r="J28" s="142"/>
      <c r="K28" s="81"/>
      <c r="L28" s="134" t="e">
        <f ca="1">mergeValue(A28) &amp;"."&amp; mergeValue(B28)&amp;"."&amp; mergeValue(C28)&amp;"."&amp; mergeValue(D28)&amp;"."&amp; mergeValue(E28)</f>
        <v>#NAME?</v>
      </c>
      <c r="M28" s="147" t="s">
        <v>74</v>
      </c>
      <c r="N28" s="45"/>
      <c r="O28" s="174" t="s">
        <v>87</v>
      </c>
      <c r="P28" s="175"/>
      <c r="Q28" s="175"/>
      <c r="R28" s="175"/>
      <c r="S28" s="175"/>
      <c r="T28" s="175"/>
      <c r="U28" s="175"/>
      <c r="V28" s="175"/>
      <c r="W28" s="175"/>
      <c r="X28" s="175"/>
      <c r="Y28" s="175"/>
      <c r="Z28" s="175"/>
      <c r="AA28" s="175"/>
      <c r="AB28" s="175"/>
      <c r="AC28" s="175"/>
      <c r="AD28" s="175"/>
      <c r="AE28" s="175"/>
      <c r="AF28" s="175"/>
      <c r="AG28" s="175"/>
      <c r="AH28" s="175"/>
      <c r="AI28" s="175"/>
      <c r="AJ28" s="175"/>
      <c r="AK28" s="175"/>
      <c r="AL28" s="175"/>
      <c r="AM28" s="175"/>
      <c r="AN28" s="175"/>
      <c r="AO28" s="175"/>
      <c r="AP28" s="175"/>
      <c r="AQ28" s="175"/>
      <c r="AR28" s="175"/>
      <c r="AS28" s="175"/>
      <c r="AT28" s="175"/>
      <c r="AU28" s="175"/>
      <c r="AV28" s="175"/>
      <c r="AW28" s="175"/>
      <c r="AX28" s="175"/>
      <c r="AY28" s="175"/>
      <c r="AZ28" s="175"/>
      <c r="BA28" s="175"/>
      <c r="BB28" s="175"/>
      <c r="BC28" s="175"/>
      <c r="BD28" s="175"/>
      <c r="BE28" s="175"/>
      <c r="BF28" s="175"/>
      <c r="BG28" s="175"/>
      <c r="BH28" s="175"/>
      <c r="BI28" s="175"/>
      <c r="BJ28" s="175"/>
      <c r="BK28" s="175"/>
      <c r="BL28" s="175"/>
      <c r="BM28" s="175"/>
      <c r="BN28" s="175"/>
      <c r="BO28" s="175"/>
      <c r="BP28" s="175"/>
      <c r="BQ28" s="175"/>
      <c r="BR28" s="175"/>
      <c r="BS28" s="176"/>
      <c r="BT28" s="67" t="s">
        <v>76</v>
      </c>
      <c r="BV28" s="5" t="e">
        <f ca="1">strCheckUnique(BW28:BW33)</f>
        <v>#NAME?</v>
      </c>
      <c r="BX28" s="5"/>
    </row>
    <row r="29" spans="1:84" ht="66" customHeight="1">
      <c r="A29" s="128"/>
      <c r="B29" s="128"/>
      <c r="C29" s="128"/>
      <c r="D29" s="128"/>
      <c r="E29" s="146"/>
      <c r="F29" s="128">
        <v>1</v>
      </c>
      <c r="G29" s="129"/>
      <c r="H29" s="109"/>
      <c r="I29" s="109"/>
      <c r="J29" s="109"/>
      <c r="K29" s="142"/>
      <c r="L29" s="134" t="e">
        <f ca="1">mergeValue(A29) &amp;"."&amp; mergeValue(B29)&amp;"."&amp; mergeValue(C29)&amp;"."&amp; mergeValue(D29)&amp;"."&amp; mergeValue(E29)&amp;"."&amp; mergeValue(F29)</f>
        <v>#NAME?</v>
      </c>
      <c r="M29" s="177"/>
      <c r="N29" s="150"/>
      <c r="O29" s="151"/>
      <c r="P29" s="151"/>
      <c r="Q29" s="151"/>
      <c r="R29" s="151"/>
      <c r="S29" s="151"/>
      <c r="T29" s="151"/>
      <c r="U29" s="151"/>
      <c r="V29" s="151"/>
      <c r="W29" s="151"/>
      <c r="X29" s="151"/>
      <c r="Y29" s="152" t="s">
        <v>26</v>
      </c>
      <c r="Z29" s="153" t="s">
        <v>77</v>
      </c>
      <c r="AA29" s="152" t="s">
        <v>78</v>
      </c>
      <c r="AB29" s="153" t="s">
        <v>77</v>
      </c>
      <c r="AC29" s="151"/>
      <c r="AD29" s="151"/>
      <c r="AE29" s="151"/>
      <c r="AF29" s="151"/>
      <c r="AG29" s="151"/>
      <c r="AH29" s="151"/>
      <c r="AI29" s="151"/>
      <c r="AJ29" s="151"/>
      <c r="AK29" s="151"/>
      <c r="AL29" s="151"/>
      <c r="AM29" s="152" t="s">
        <v>79</v>
      </c>
      <c r="AN29" s="153" t="s">
        <v>77</v>
      </c>
      <c r="AO29" s="152" t="s">
        <v>27</v>
      </c>
      <c r="AP29" s="153" t="s">
        <v>77</v>
      </c>
      <c r="AQ29" s="151"/>
      <c r="AR29" s="151"/>
      <c r="AS29" s="151"/>
      <c r="AT29" s="151"/>
      <c r="AU29" s="151"/>
      <c r="AV29" s="151"/>
      <c r="AW29" s="151"/>
      <c r="AX29" s="151"/>
      <c r="AY29" s="151"/>
      <c r="AZ29" s="151"/>
      <c r="BA29" s="152" t="s">
        <v>31</v>
      </c>
      <c r="BB29" s="153" t="s">
        <v>77</v>
      </c>
      <c r="BC29" s="152" t="s">
        <v>80</v>
      </c>
      <c r="BD29" s="153" t="s">
        <v>77</v>
      </c>
      <c r="BE29" s="151"/>
      <c r="BF29" s="151"/>
      <c r="BG29" s="151"/>
      <c r="BH29" s="151"/>
      <c r="BI29" s="151"/>
      <c r="BJ29" s="151"/>
      <c r="BK29" s="151"/>
      <c r="BL29" s="151"/>
      <c r="BM29" s="151"/>
      <c r="BN29" s="151"/>
      <c r="BO29" s="152" t="s">
        <v>81</v>
      </c>
      <c r="BP29" s="153" t="s">
        <v>77</v>
      </c>
      <c r="BQ29" s="152" t="s">
        <v>32</v>
      </c>
      <c r="BR29" s="153" t="s">
        <v>82</v>
      </c>
      <c r="BS29" s="154"/>
      <c r="BT29" s="57" t="s">
        <v>83</v>
      </c>
      <c r="BU29" s="80" t="e">
        <f ca="1">strCheckDate(O31:BS31)</f>
        <v>#NAME?</v>
      </c>
      <c r="BW29" s="5" t="str">
        <f>IF(M29="","",M29 )</f>
        <v/>
      </c>
      <c r="BX29" s="5"/>
      <c r="BY29" s="5"/>
      <c r="BZ29" s="5"/>
    </row>
    <row r="30" spans="1:84" ht="66" customHeight="1">
      <c r="A30" s="128"/>
      <c r="B30" s="128"/>
      <c r="C30" s="128"/>
      <c r="D30" s="128"/>
      <c r="E30" s="146"/>
      <c r="F30" s="128"/>
      <c r="G30" s="129">
        <v>1</v>
      </c>
      <c r="H30" s="109"/>
      <c r="I30" s="109"/>
      <c r="J30" s="109"/>
      <c r="K30" s="142"/>
      <c r="L30" s="134" t="e">
        <f ca="1">mergeValue(A30) &amp;"."&amp; mergeValue(B30)&amp;"."&amp; mergeValue(C30)&amp;"."&amp; mergeValue(D30)&amp;"."&amp; mergeValue(E30)&amp;"."&amp; mergeValue(F30)&amp;"."&amp; mergeValue(G30)</f>
        <v>#NAME?</v>
      </c>
      <c r="M30" s="155" t="s">
        <v>84</v>
      </c>
      <c r="N30" s="178"/>
      <c r="O30" s="151"/>
      <c r="P30" s="156">
        <v>0</v>
      </c>
      <c r="Q30" s="156">
        <f>Q24*1.2</f>
        <v>49.572000000000003</v>
      </c>
      <c r="R30" s="156">
        <f>R24*1.2</f>
        <v>1653.0839999999998</v>
      </c>
      <c r="S30" s="151"/>
      <c r="T30" s="151"/>
      <c r="U30" s="151"/>
      <c r="V30" s="151"/>
      <c r="W30" s="151"/>
      <c r="X30" s="151"/>
      <c r="Y30" s="152"/>
      <c r="Z30" s="153"/>
      <c r="AA30" s="152"/>
      <c r="AB30" s="153"/>
      <c r="AC30" s="151"/>
      <c r="AD30" s="156">
        <v>0</v>
      </c>
      <c r="AE30" s="156">
        <f>AE24*1.2</f>
        <v>51.552</v>
      </c>
      <c r="AF30" s="156">
        <f>AF24*1.2</f>
        <v>2885.0520000000001</v>
      </c>
      <c r="AG30" s="151"/>
      <c r="AH30" s="151"/>
      <c r="AI30" s="151"/>
      <c r="AJ30" s="151"/>
      <c r="AK30" s="151"/>
      <c r="AL30" s="151"/>
      <c r="AM30" s="152"/>
      <c r="AN30" s="153"/>
      <c r="AO30" s="152"/>
      <c r="AP30" s="153"/>
      <c r="AQ30" s="151"/>
      <c r="AR30" s="156">
        <v>0</v>
      </c>
      <c r="AS30" s="156">
        <f>AE30</f>
        <v>51.552</v>
      </c>
      <c r="AT30" s="156">
        <f>AF30</f>
        <v>2885.0520000000001</v>
      </c>
      <c r="AU30" s="151"/>
      <c r="AV30" s="151"/>
      <c r="AW30" s="151"/>
      <c r="AX30" s="151"/>
      <c r="AY30" s="151"/>
      <c r="AZ30" s="151"/>
      <c r="BA30" s="152"/>
      <c r="BB30" s="153"/>
      <c r="BC30" s="152"/>
      <c r="BD30" s="153"/>
      <c r="BE30" s="151"/>
      <c r="BF30" s="156">
        <v>0</v>
      </c>
      <c r="BG30" s="156">
        <f>BG24*1.2</f>
        <v>53.616</v>
      </c>
      <c r="BH30" s="156">
        <f>BH24*1.2</f>
        <v>2089.9560000000001</v>
      </c>
      <c r="BI30" s="151"/>
      <c r="BJ30" s="151"/>
      <c r="BK30" s="151"/>
      <c r="BL30" s="151"/>
      <c r="BM30" s="151"/>
      <c r="BN30" s="151"/>
      <c r="BO30" s="152"/>
      <c r="BP30" s="153"/>
      <c r="BQ30" s="152"/>
      <c r="BR30" s="153"/>
      <c r="BS30" s="154"/>
      <c r="BT30" s="59"/>
      <c r="BW30" s="5"/>
      <c r="BX30" s="5"/>
      <c r="BY30" s="5"/>
      <c r="BZ30" s="5"/>
    </row>
    <row r="31" spans="1:84" ht="14.25" hidden="1" customHeight="1">
      <c r="A31" s="128"/>
      <c r="B31" s="128"/>
      <c r="C31" s="128"/>
      <c r="D31" s="128"/>
      <c r="E31" s="146"/>
      <c r="F31" s="128"/>
      <c r="G31" s="129"/>
      <c r="H31" s="109"/>
      <c r="I31" s="109"/>
      <c r="J31" s="109"/>
      <c r="K31" s="142"/>
      <c r="L31" s="157"/>
      <c r="M31" s="179"/>
      <c r="N31" s="150"/>
      <c r="O31" s="159"/>
      <c r="P31" s="159"/>
      <c r="Q31" s="160"/>
      <c r="R31" s="161" t="str">
        <f>Y29 &amp; "-" &amp; AA29</f>
        <v>01.01.2022-30.06.2022</v>
      </c>
      <c r="S31" s="161"/>
      <c r="T31" s="161"/>
      <c r="U31" s="161"/>
      <c r="V31" s="161"/>
      <c r="W31" s="161"/>
      <c r="X31" s="161"/>
      <c r="Y31" s="152"/>
      <c r="Z31" s="153"/>
      <c r="AA31" s="162"/>
      <c r="AB31" s="153"/>
      <c r="AC31" s="159"/>
      <c r="AD31" s="159"/>
      <c r="AE31" s="160"/>
      <c r="AF31" s="161" t="str">
        <f>AM29 &amp; "-" &amp; AO29</f>
        <v>01.07.2022-31.12.2022</v>
      </c>
      <c r="AG31" s="161"/>
      <c r="AH31" s="161"/>
      <c r="AI31" s="161"/>
      <c r="AJ31" s="161"/>
      <c r="AK31" s="161"/>
      <c r="AL31" s="161"/>
      <c r="AM31" s="152"/>
      <c r="AN31" s="153"/>
      <c r="AO31" s="162"/>
      <c r="AP31" s="153"/>
      <c r="AQ31" s="159"/>
      <c r="AR31" s="159"/>
      <c r="AS31" s="160"/>
      <c r="AT31" s="161" t="str">
        <f>BA29 &amp; "-" &amp; BC29</f>
        <v>01.01.2023-30.06.2023</v>
      </c>
      <c r="AU31" s="161"/>
      <c r="AV31" s="161"/>
      <c r="AW31" s="161"/>
      <c r="AX31" s="161"/>
      <c r="AY31" s="161"/>
      <c r="AZ31" s="161"/>
      <c r="BA31" s="152"/>
      <c r="BB31" s="153"/>
      <c r="BC31" s="162"/>
      <c r="BD31" s="153"/>
      <c r="BE31" s="159"/>
      <c r="BF31" s="159"/>
      <c r="BG31" s="160"/>
      <c r="BH31" s="161" t="str">
        <f>BO29 &amp; "-" &amp; BQ29</f>
        <v>01.07.2023-31.12.2023</v>
      </c>
      <c r="BI31" s="161"/>
      <c r="BJ31" s="161"/>
      <c r="BK31" s="161"/>
      <c r="BL31" s="161"/>
      <c r="BM31" s="161"/>
      <c r="BN31" s="161"/>
      <c r="BO31" s="152"/>
      <c r="BP31" s="153"/>
      <c r="BQ31" s="162"/>
      <c r="BR31" s="153"/>
      <c r="BS31" s="154"/>
      <c r="BT31" s="59"/>
      <c r="BX31" s="5"/>
    </row>
    <row r="32" spans="1:84" ht="14.25" customHeight="1">
      <c r="A32" s="128"/>
      <c r="B32" s="128"/>
      <c r="C32" s="128"/>
      <c r="D32" s="128"/>
      <c r="E32" s="146"/>
      <c r="F32" s="128"/>
      <c r="G32" s="129"/>
      <c r="H32" s="109"/>
      <c r="I32" s="109"/>
      <c r="J32" s="109"/>
      <c r="K32" s="142"/>
      <c r="L32" s="163"/>
      <c r="M32" s="164" t="s">
        <v>85</v>
      </c>
      <c r="N32" s="165"/>
      <c r="O32" s="166"/>
      <c r="P32" s="166"/>
      <c r="Q32" s="166"/>
      <c r="R32" s="166"/>
      <c r="S32" s="166"/>
      <c r="T32" s="166"/>
      <c r="U32" s="166"/>
      <c r="V32" s="166"/>
      <c r="W32" s="166"/>
      <c r="X32" s="166"/>
      <c r="Y32" s="167"/>
      <c r="Z32" s="168"/>
      <c r="AA32" s="168"/>
      <c r="AB32" s="168"/>
      <c r="AC32" s="166"/>
      <c r="AD32" s="166"/>
      <c r="AE32" s="166"/>
      <c r="AF32" s="166"/>
      <c r="AG32" s="166"/>
      <c r="AH32" s="166"/>
      <c r="AI32" s="166"/>
      <c r="AJ32" s="166"/>
      <c r="AK32" s="166"/>
      <c r="AL32" s="166"/>
      <c r="AM32" s="167"/>
      <c r="AN32" s="168"/>
      <c r="AO32" s="168"/>
      <c r="AP32" s="168"/>
      <c r="AQ32" s="166"/>
      <c r="AR32" s="166"/>
      <c r="AS32" s="166"/>
      <c r="AT32" s="166"/>
      <c r="AU32" s="166"/>
      <c r="AV32" s="166"/>
      <c r="AW32" s="166"/>
      <c r="AX32" s="166"/>
      <c r="AY32" s="166"/>
      <c r="AZ32" s="166"/>
      <c r="BA32" s="167"/>
      <c r="BB32" s="168"/>
      <c r="BC32" s="168"/>
      <c r="BD32" s="168"/>
      <c r="BE32" s="166"/>
      <c r="BF32" s="166"/>
      <c r="BG32" s="166"/>
      <c r="BH32" s="166"/>
      <c r="BI32" s="166"/>
      <c r="BJ32" s="166"/>
      <c r="BK32" s="166"/>
      <c r="BL32" s="166"/>
      <c r="BM32" s="166"/>
      <c r="BN32" s="166"/>
      <c r="BO32" s="167"/>
      <c r="BP32" s="168"/>
      <c r="BQ32" s="168"/>
      <c r="BR32" s="168"/>
      <c r="BS32" s="169"/>
      <c r="BT32" s="59"/>
      <c r="BX32" s="5"/>
    </row>
    <row r="33" spans="1:84" s="60" customFormat="1" ht="15" customHeight="1">
      <c r="A33" s="128"/>
      <c r="B33" s="128"/>
      <c r="C33" s="128"/>
      <c r="D33" s="128"/>
      <c r="E33" s="146"/>
      <c r="F33" s="170" t="s">
        <v>88</v>
      </c>
      <c r="G33" s="131"/>
      <c r="H33" s="109"/>
      <c r="I33" s="109"/>
      <c r="J33" s="142"/>
      <c r="K33" s="171"/>
      <c r="L33" s="163"/>
      <c r="M33" s="172" t="s">
        <v>86</v>
      </c>
      <c r="N33" s="165"/>
      <c r="O33" s="166"/>
      <c r="P33" s="166"/>
      <c r="Q33" s="166"/>
      <c r="R33" s="166"/>
      <c r="S33" s="166"/>
      <c r="T33" s="166"/>
      <c r="U33" s="166"/>
      <c r="V33" s="166"/>
      <c r="W33" s="166"/>
      <c r="X33" s="166"/>
      <c r="Y33" s="167"/>
      <c r="Z33" s="168"/>
      <c r="AA33" s="168"/>
      <c r="AB33" s="168"/>
      <c r="AC33" s="166"/>
      <c r="AD33" s="166"/>
      <c r="AE33" s="166"/>
      <c r="AF33" s="166"/>
      <c r="AG33" s="166"/>
      <c r="AH33" s="166"/>
      <c r="AI33" s="166"/>
      <c r="AJ33" s="166"/>
      <c r="AK33" s="166"/>
      <c r="AL33" s="166"/>
      <c r="AM33" s="167"/>
      <c r="AN33" s="168"/>
      <c r="AO33" s="168"/>
      <c r="AP33" s="168"/>
      <c r="AQ33" s="166"/>
      <c r="AR33" s="166"/>
      <c r="AS33" s="166"/>
      <c r="AT33" s="166"/>
      <c r="AU33" s="166"/>
      <c r="AV33" s="166"/>
      <c r="AW33" s="166"/>
      <c r="AX33" s="166"/>
      <c r="AY33" s="166"/>
      <c r="AZ33" s="166"/>
      <c r="BA33" s="167"/>
      <c r="BB33" s="168"/>
      <c r="BC33" s="168"/>
      <c r="BD33" s="168"/>
      <c r="BE33" s="166"/>
      <c r="BF33" s="166"/>
      <c r="BG33" s="166"/>
      <c r="BH33" s="166"/>
      <c r="BI33" s="166"/>
      <c r="BJ33" s="166"/>
      <c r="BK33" s="166"/>
      <c r="BL33" s="166"/>
      <c r="BM33" s="166"/>
      <c r="BN33" s="166"/>
      <c r="BO33" s="167"/>
      <c r="BP33" s="168"/>
      <c r="BQ33" s="168"/>
      <c r="BR33" s="168"/>
      <c r="BS33" s="169"/>
      <c r="BT33" s="65"/>
      <c r="BU33" s="173"/>
      <c r="BV33" s="173"/>
      <c r="BW33" s="173"/>
      <c r="BX33" s="5"/>
      <c r="BY33" s="173"/>
      <c r="BZ33" s="80"/>
      <c r="CA33" s="80"/>
      <c r="CB33" s="173"/>
      <c r="CC33" s="173"/>
      <c r="CD33" s="173"/>
      <c r="CE33" s="173"/>
      <c r="CF33" s="173"/>
    </row>
    <row r="34" spans="1:84" s="60" customFormat="1" ht="15">
      <c r="A34" s="128"/>
      <c r="B34" s="128"/>
      <c r="C34" s="128"/>
      <c r="D34" s="128"/>
      <c r="E34" s="138"/>
      <c r="F34" s="170"/>
      <c r="G34" s="131"/>
      <c r="H34" s="109"/>
      <c r="I34" s="180"/>
      <c r="J34" s="180"/>
      <c r="K34" s="171"/>
      <c r="L34" s="181"/>
      <c r="M34" s="182" t="s">
        <v>89</v>
      </c>
      <c r="N34" s="183"/>
      <c r="O34" s="184"/>
      <c r="P34" s="184"/>
      <c r="Q34" s="184"/>
      <c r="R34" s="184"/>
      <c r="S34" s="184"/>
      <c r="T34" s="184"/>
      <c r="U34" s="184"/>
      <c r="V34" s="184"/>
      <c r="W34" s="184"/>
      <c r="X34" s="184"/>
      <c r="Y34" s="185"/>
      <c r="Z34" s="186"/>
      <c r="AA34" s="186"/>
      <c r="AB34" s="183"/>
      <c r="AC34" s="184"/>
      <c r="AD34" s="184"/>
      <c r="AE34" s="184"/>
      <c r="AF34" s="184"/>
      <c r="AG34" s="184"/>
      <c r="AH34" s="184"/>
      <c r="AI34" s="184"/>
      <c r="AJ34" s="184"/>
      <c r="AK34" s="184"/>
      <c r="AL34" s="184"/>
      <c r="AM34" s="185"/>
      <c r="AN34" s="186"/>
      <c r="AO34" s="186"/>
      <c r="AP34" s="183"/>
      <c r="AQ34" s="184"/>
      <c r="AR34" s="184"/>
      <c r="AS34" s="184"/>
      <c r="AT34" s="184"/>
      <c r="AU34" s="184"/>
      <c r="AV34" s="184"/>
      <c r="AW34" s="184"/>
      <c r="AX34" s="184"/>
      <c r="AY34" s="184"/>
      <c r="AZ34" s="184"/>
      <c r="BA34" s="185"/>
      <c r="BB34" s="186"/>
      <c r="BC34" s="186"/>
      <c r="BD34" s="183"/>
      <c r="BE34" s="184"/>
      <c r="BF34" s="184"/>
      <c r="BG34" s="184"/>
      <c r="BH34" s="184"/>
      <c r="BI34" s="184"/>
      <c r="BJ34" s="184"/>
      <c r="BK34" s="184"/>
      <c r="BL34" s="184"/>
      <c r="BM34" s="184"/>
      <c r="BN34" s="184"/>
      <c r="BO34" s="185"/>
      <c r="BP34" s="186"/>
      <c r="BQ34" s="186"/>
      <c r="BR34" s="183"/>
      <c r="BS34" s="186"/>
      <c r="BT34" s="187"/>
      <c r="BU34" s="173"/>
      <c r="BV34" s="173"/>
      <c r="BW34" s="173"/>
      <c r="BX34" s="173"/>
      <c r="BY34" s="173"/>
      <c r="BZ34" s="173"/>
      <c r="CA34" s="173"/>
      <c r="CB34" s="173"/>
      <c r="CC34" s="173"/>
      <c r="CD34" s="173"/>
      <c r="CE34" s="173"/>
      <c r="CF34" s="173"/>
    </row>
    <row r="35" spans="1:84" s="60" customFormat="1" ht="15">
      <c r="A35" s="128"/>
      <c r="B35" s="128"/>
      <c r="C35" s="128"/>
      <c r="D35" s="188"/>
      <c r="E35" s="188"/>
      <c r="F35" s="189"/>
      <c r="G35" s="188"/>
      <c r="H35" s="131"/>
      <c r="I35" s="171"/>
      <c r="J35" s="180"/>
      <c r="K35" s="133"/>
      <c r="L35" s="163"/>
      <c r="M35" s="190" t="s">
        <v>90</v>
      </c>
      <c r="N35" s="191"/>
      <c r="O35" s="166"/>
      <c r="P35" s="166"/>
      <c r="Q35" s="166"/>
      <c r="R35" s="166"/>
      <c r="S35" s="166"/>
      <c r="T35" s="166"/>
      <c r="U35" s="166"/>
      <c r="V35" s="166"/>
      <c r="W35" s="166"/>
      <c r="X35" s="166"/>
      <c r="Y35" s="167"/>
      <c r="Z35" s="168"/>
      <c r="AA35" s="168"/>
      <c r="AB35" s="165"/>
      <c r="AC35" s="166"/>
      <c r="AD35" s="166"/>
      <c r="AE35" s="166"/>
      <c r="AF35" s="166"/>
      <c r="AG35" s="166"/>
      <c r="AH35" s="166"/>
      <c r="AI35" s="166"/>
      <c r="AJ35" s="166"/>
      <c r="AK35" s="166"/>
      <c r="AL35" s="166"/>
      <c r="AM35" s="167"/>
      <c r="AN35" s="168"/>
      <c r="AO35" s="168"/>
      <c r="AP35" s="165"/>
      <c r="AQ35" s="166"/>
      <c r="AR35" s="166"/>
      <c r="AS35" s="166"/>
      <c r="AT35" s="166"/>
      <c r="AU35" s="166"/>
      <c r="AV35" s="166"/>
      <c r="AW35" s="166"/>
      <c r="AX35" s="166"/>
      <c r="AY35" s="166"/>
      <c r="AZ35" s="166"/>
      <c r="BA35" s="167"/>
      <c r="BB35" s="168"/>
      <c r="BC35" s="168"/>
      <c r="BD35" s="165"/>
      <c r="BE35" s="166"/>
      <c r="BF35" s="166"/>
      <c r="BG35" s="166"/>
      <c r="BH35" s="166"/>
      <c r="BI35" s="166"/>
      <c r="BJ35" s="166"/>
      <c r="BK35" s="166"/>
      <c r="BL35" s="166"/>
      <c r="BM35" s="166"/>
      <c r="BN35" s="166"/>
      <c r="BO35" s="167"/>
      <c r="BP35" s="168"/>
      <c r="BQ35" s="168"/>
      <c r="BR35" s="165"/>
      <c r="BS35" s="168"/>
      <c r="BT35" s="169"/>
      <c r="BU35" s="173"/>
      <c r="BV35" s="173"/>
      <c r="BW35" s="173"/>
      <c r="BX35" s="173"/>
      <c r="BY35" s="173"/>
      <c r="BZ35" s="173"/>
      <c r="CA35" s="173"/>
      <c r="CB35" s="173"/>
      <c r="CC35" s="173"/>
      <c r="CD35" s="173"/>
      <c r="CE35" s="173"/>
      <c r="CF35" s="173"/>
    </row>
    <row r="36" spans="1:84" ht="3" customHeight="1">
      <c r="CF36" s="4"/>
    </row>
    <row r="37" spans="1:84" ht="48.95" customHeight="1">
      <c r="L37" s="192">
        <v>1</v>
      </c>
      <c r="M37" s="78" t="s">
        <v>91</v>
      </c>
      <c r="N37" s="78"/>
      <c r="O37" s="78"/>
      <c r="P37" s="78"/>
      <c r="Q37" s="78"/>
      <c r="R37" s="78"/>
      <c r="S37" s="78"/>
      <c r="T37" s="78"/>
      <c r="U37" s="78"/>
      <c r="V37" s="78"/>
      <c r="W37" s="78"/>
      <c r="X37" s="78"/>
      <c r="Y37" s="78"/>
      <c r="Z37" s="78"/>
      <c r="AA37" s="78"/>
      <c r="AB37" s="78"/>
      <c r="AC37" s="78"/>
      <c r="AD37" s="78"/>
      <c r="AE37" s="78"/>
      <c r="AF37" s="78"/>
      <c r="AG37" s="78"/>
      <c r="AH37" s="78"/>
      <c r="AI37" s="78"/>
      <c r="AJ37" s="78"/>
      <c r="AK37" s="78"/>
      <c r="AL37" s="78"/>
      <c r="AM37" s="78"/>
      <c r="AN37" s="78"/>
      <c r="AO37" s="78"/>
      <c r="AP37" s="78"/>
      <c r="AQ37" s="78"/>
      <c r="AR37" s="78"/>
      <c r="AS37" s="78"/>
      <c r="AT37" s="78"/>
      <c r="AU37" s="78"/>
      <c r="AV37" s="78"/>
      <c r="AW37" s="78"/>
      <c r="AX37" s="78"/>
      <c r="AY37" s="78"/>
      <c r="AZ37" s="78"/>
      <c r="BA37" s="78"/>
      <c r="BB37" s="78"/>
      <c r="BC37" s="78"/>
      <c r="BD37" s="78"/>
      <c r="BE37" s="78"/>
      <c r="BF37" s="78"/>
      <c r="BG37" s="78"/>
      <c r="BH37" s="78"/>
      <c r="BI37" s="78"/>
      <c r="BJ37" s="78"/>
      <c r="BK37" s="78"/>
      <c r="BL37" s="78"/>
      <c r="BM37" s="78"/>
      <c r="BN37" s="78"/>
      <c r="BO37" s="78"/>
      <c r="BP37" s="78"/>
      <c r="BQ37" s="78"/>
      <c r="BR37" s="78"/>
      <c r="BS37" s="78"/>
      <c r="CF37" s="4"/>
    </row>
  </sheetData>
  <mergeCells count="104">
    <mergeCell ref="BO29:BO31"/>
    <mergeCell ref="BP29:BP31"/>
    <mergeCell ref="BQ29:BQ31"/>
    <mergeCell ref="BR29:BR31"/>
    <mergeCell ref="BT29:BT33"/>
    <mergeCell ref="M37:BS37"/>
    <mergeCell ref="AO29:AO31"/>
    <mergeCell ref="AP29:AP31"/>
    <mergeCell ref="BA29:BA31"/>
    <mergeCell ref="BB29:BB31"/>
    <mergeCell ref="BC29:BC31"/>
    <mergeCell ref="BD29:BD31"/>
    <mergeCell ref="Y29:Y31"/>
    <mergeCell ref="Z29:Z31"/>
    <mergeCell ref="AA29:AA31"/>
    <mergeCell ref="AB29:AB31"/>
    <mergeCell ref="AM29:AM31"/>
    <mergeCell ref="AN29:AN31"/>
    <mergeCell ref="BP23:BP25"/>
    <mergeCell ref="BQ23:BQ25"/>
    <mergeCell ref="BR23:BR25"/>
    <mergeCell ref="BT23:BT27"/>
    <mergeCell ref="E28:E33"/>
    <mergeCell ref="I28:I33"/>
    <mergeCell ref="O28:BS28"/>
    <mergeCell ref="F29:F32"/>
    <mergeCell ref="J29:J32"/>
    <mergeCell ref="N29:N31"/>
    <mergeCell ref="AP23:AP25"/>
    <mergeCell ref="BA23:BA25"/>
    <mergeCell ref="BB23:BB25"/>
    <mergeCell ref="BC23:BC25"/>
    <mergeCell ref="BD23:BD25"/>
    <mergeCell ref="BO23:BO25"/>
    <mergeCell ref="Z23:Z25"/>
    <mergeCell ref="AA23:AA25"/>
    <mergeCell ref="AB23:AB25"/>
    <mergeCell ref="AM23:AM25"/>
    <mergeCell ref="AN23:AN25"/>
    <mergeCell ref="AO23:AO25"/>
    <mergeCell ref="D21:D34"/>
    <mergeCell ref="H21:H34"/>
    <mergeCell ref="O21:BS21"/>
    <mergeCell ref="E22:E27"/>
    <mergeCell ref="I22:I27"/>
    <mergeCell ref="O22:BS22"/>
    <mergeCell ref="F23:F26"/>
    <mergeCell ref="J23:J26"/>
    <mergeCell ref="N23:N25"/>
    <mergeCell ref="Y23:Y25"/>
    <mergeCell ref="Z17:AA17"/>
    <mergeCell ref="AN17:AO17"/>
    <mergeCell ref="BB17:BC17"/>
    <mergeCell ref="BP17:BQ17"/>
    <mergeCell ref="A18:A35"/>
    <mergeCell ref="O18:BS18"/>
    <mergeCell ref="B19:B35"/>
    <mergeCell ref="O19:BS19"/>
    <mergeCell ref="C20:C35"/>
    <mergeCell ref="O20:BS20"/>
    <mergeCell ref="BG15:BH15"/>
    <mergeCell ref="BI15:BJ15"/>
    <mergeCell ref="BK15:BM15"/>
    <mergeCell ref="BO15:BQ15"/>
    <mergeCell ref="Z16:AA16"/>
    <mergeCell ref="AN16:AO16"/>
    <mergeCell ref="BB16:BC16"/>
    <mergeCell ref="BP16:BQ16"/>
    <mergeCell ref="BR14:BR16"/>
    <mergeCell ref="BS14:BS16"/>
    <mergeCell ref="Q15:R15"/>
    <mergeCell ref="S15:T15"/>
    <mergeCell ref="U15:W15"/>
    <mergeCell ref="Y15:AA15"/>
    <mergeCell ref="AE15:AF15"/>
    <mergeCell ref="AG15:AH15"/>
    <mergeCell ref="AI15:AK15"/>
    <mergeCell ref="AM15:AO15"/>
    <mergeCell ref="AB14:AB16"/>
    <mergeCell ref="AC14:AO14"/>
    <mergeCell ref="AP14:AP16"/>
    <mergeCell ref="AQ14:BC14"/>
    <mergeCell ref="BD14:BD16"/>
    <mergeCell ref="BE14:BQ14"/>
    <mergeCell ref="AS15:AT15"/>
    <mergeCell ref="AU15:AV15"/>
    <mergeCell ref="AW15:AY15"/>
    <mergeCell ref="BA15:BC15"/>
    <mergeCell ref="O12:AB12"/>
    <mergeCell ref="AC12:AP12"/>
    <mergeCell ref="AQ12:BD12"/>
    <mergeCell ref="BE12:BR12"/>
    <mergeCell ref="L13:BS13"/>
    <mergeCell ref="BT13:BT16"/>
    <mergeCell ref="L14:L16"/>
    <mergeCell ref="M14:M16"/>
    <mergeCell ref="N14:N16"/>
    <mergeCell ref="O14:AA14"/>
    <mergeCell ref="L5:AB5"/>
    <mergeCell ref="P7:BS7"/>
    <mergeCell ref="P8:BS8"/>
    <mergeCell ref="P9:BS9"/>
    <mergeCell ref="P10:BS10"/>
    <mergeCell ref="L11:M11"/>
  </mergeCells>
  <dataValidations count="9">
    <dataValidation type="list" allowBlank="1" showInputMessage="1" showErrorMessage="1" errorTitle="Ошибка" error="Выберите значение из списка" sqref="O22:P22 AC22:AD22 AQ22:AR22 BE22:BF22 O28">
      <formula1>kind_of_cons</formula1>
    </dataValidation>
    <dataValidation type="textLength" operator="lessThanOrEqual" allowBlank="1" showInputMessage="1" showErrorMessage="1" errorTitle="Ошибка" error="Допускается ввод не более 900 символов!" sqref="BT7:BT10 O21:BS21">
      <formula1>900</formula1>
    </dataValidation>
    <dataValidation allowBlank="1" showInputMessage="1" showErrorMessage="1" prompt="Для выбора выполните двойной щелчок левой клавиши мыши по соответствующей ячейке." sqref="BR23:BR25 Z23:Z25 AB23:AB25 AN23:AN25 AP23:AP25 BB23:BB25 BD23:BD25 BP23:BP25 Z29:Z31 AB29:AB31 AN29:AN31 AP29:AP31 BB29:BB31 BD29:BD31 BP29:BP31 BR29:BR31"/>
    <dataValidation allowBlank="1" showInputMessage="1" showErrorMessage="1" prompt="Выберите дату из календаря (иконка справа от указанной ячейки), либо введите дату непосредственно в ячейку в формате - 'ДД.ММ.ГГГГ'." sqref="BQ23:BQ25 Y23:Y24 AA23:AA25 AM23:AM24 AO23:AO25 BA23:BA24 BC23:BC25 BO23:BO24 AA29:AA31 Y29:Y30 AO29:AO31 AM29:AM30 BC29:BC31 BA29:BA30 BQ29:BQ31 BO29:BO30"/>
    <dataValidation type="textLength" operator="lessThanOrEqual" allowBlank="1" showInputMessage="1" showErrorMessage="1" errorTitle="Ошибка" error="Допускается ввод не более 900 символов!" prompt="Введите значение признака дифференциации" sqref="M23 M29">
      <formula1>900</formula1>
    </dataValidation>
    <dataValidation type="decimal" allowBlank="1" showErrorMessage="1" errorTitle="Ошибка" error="Допускается ввод только действительных чисел!" sqref="P24:R24 AD24:AF24 AR24:AT24 BF24:BH24 P30:R30 AD30:AF30 AR30:AT30 BF30:BH30">
      <formula1>-9.99999999999999E+23</formula1>
      <formula2>9.99999999999999E+23</formula2>
    </dataValidation>
    <dataValidation type="textLength" operator="lessThanOrEqual" allowBlank="1" showInputMessage="1" showErrorMessage="1" errorTitle="Ошибка" error="Допускается ввод не более 900 символов!" prompt="Укажите поставщика" sqref="M24 M30">
      <formula1>900</formula1>
    </dataValidation>
    <dataValidation allowBlank="1" promptTitle="checkPeriodRange" sqref="BH25:BN25 R25:X25 AF25:AL25 AT25:AZ25 R31:X31 AF31:AL31 AT31:AZ31 BH31:BN31"/>
    <dataValidation allowBlank="1" sqref="BB32:BB35 AN32:AN35 Z32:Z35 Z26:Z27 AN26:AN27 BB26:BB27 BP26:BP27 BP32:BP35"/>
  </dataValidations>
  <pageMargins left="0.7" right="0.7" top="0.75" bottom="0.75" header="0.3" footer="0.3"/>
  <pageSetup paperSize="9" orientation="portrait" horizontalDpi="180" verticalDpi="18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Q15"/>
  <sheetViews>
    <sheetView tabSelected="1" topLeftCell="C6" workbookViewId="0">
      <selection activeCell="F23" sqref="F23"/>
    </sheetView>
  </sheetViews>
  <sheetFormatPr defaultColWidth="10.5703125" defaultRowHeight="14.25"/>
  <cols>
    <col min="1" max="1" width="9.140625" style="1" hidden="1" customWidth="1"/>
    <col min="2" max="2" width="9.140625" style="2" hidden="1" customWidth="1"/>
    <col min="3" max="3" width="3.7109375" style="3" customWidth="1"/>
    <col min="4" max="4" width="6.28515625" style="4" bestFit="1" customWidth="1"/>
    <col min="5" max="5" width="64.140625" style="4" customWidth="1"/>
    <col min="6" max="7" width="35.7109375" style="4" customWidth="1"/>
    <col min="8" max="8" width="115.7109375" style="4" customWidth="1"/>
    <col min="9" max="9" width="10.5703125" style="4"/>
    <col min="10" max="11" width="10.5703125" style="5"/>
    <col min="12" max="16384" width="10.5703125" style="4"/>
  </cols>
  <sheetData>
    <row r="1" spans="1:17" hidden="1">
      <c r="N1" s="7"/>
      <c r="O1" s="7"/>
      <c r="Q1" s="7"/>
    </row>
    <row r="2" spans="1:17" hidden="1"/>
    <row r="3" spans="1:17" hidden="1"/>
    <row r="4" spans="1:17" ht="3" customHeight="1">
      <c r="C4" s="8"/>
      <c r="D4" s="9"/>
      <c r="E4" s="9"/>
      <c r="F4" s="9"/>
      <c r="G4" s="10"/>
      <c r="H4" s="10"/>
    </row>
    <row r="5" spans="1:17" ht="26.1" customHeight="1">
      <c r="C5" s="8"/>
      <c r="D5" s="11" t="s">
        <v>92</v>
      </c>
      <c r="E5" s="11"/>
      <c r="F5" s="11"/>
      <c r="G5" s="11"/>
      <c r="H5" s="193"/>
    </row>
    <row r="6" spans="1:17" ht="3" customHeight="1">
      <c r="C6" s="8"/>
      <c r="D6" s="9"/>
      <c r="E6" s="13"/>
      <c r="F6" s="13"/>
      <c r="G6" s="14"/>
      <c r="H6" s="15"/>
    </row>
    <row r="7" spans="1:17">
      <c r="C7" s="8"/>
      <c r="D7" s="20" t="s">
        <v>1</v>
      </c>
      <c r="E7" s="20"/>
      <c r="F7" s="20"/>
      <c r="G7" s="20"/>
      <c r="H7" s="21" t="s">
        <v>2</v>
      </c>
    </row>
    <row r="8" spans="1:17" ht="15">
      <c r="C8" s="8"/>
      <c r="D8" s="194" t="s">
        <v>3</v>
      </c>
      <c r="E8" s="31" t="s">
        <v>93</v>
      </c>
      <c r="F8" s="31" t="s">
        <v>7</v>
      </c>
      <c r="G8" s="31" t="s">
        <v>8</v>
      </c>
      <c r="H8" s="21"/>
    </row>
    <row r="9" spans="1:17" ht="12" customHeight="1">
      <c r="C9" s="8"/>
      <c r="D9" s="32" t="s">
        <v>11</v>
      </c>
      <c r="E9" s="32" t="s">
        <v>12</v>
      </c>
      <c r="F9" s="32" t="s">
        <v>13</v>
      </c>
      <c r="G9" s="32" t="s">
        <v>14</v>
      </c>
      <c r="H9" s="32" t="s">
        <v>15</v>
      </c>
    </row>
    <row r="10" spans="1:17" ht="21" customHeight="1">
      <c r="A10" s="34"/>
      <c r="C10" s="8"/>
      <c r="D10" s="66" t="s">
        <v>11</v>
      </c>
      <c r="E10" s="195" t="s">
        <v>94</v>
      </c>
      <c r="F10" s="196" t="s">
        <v>95</v>
      </c>
      <c r="G10" s="68" t="s">
        <v>96</v>
      </c>
      <c r="H10" s="57" t="s">
        <v>97</v>
      </c>
    </row>
    <row r="11" spans="1:17" ht="21" customHeight="1">
      <c r="A11" s="34"/>
      <c r="C11" s="8"/>
      <c r="D11" s="66" t="s">
        <v>12</v>
      </c>
      <c r="E11" s="195" t="s">
        <v>98</v>
      </c>
      <c r="F11" s="43" t="s">
        <v>99</v>
      </c>
      <c r="G11" s="68" t="s">
        <v>96</v>
      </c>
      <c r="H11" s="59"/>
    </row>
    <row r="12" spans="1:17" ht="21" customHeight="1">
      <c r="A12" s="133"/>
      <c r="C12" s="197"/>
      <c r="D12" s="66" t="s">
        <v>13</v>
      </c>
      <c r="E12" s="195" t="s">
        <v>100</v>
      </c>
      <c r="F12" s="43" t="s">
        <v>99</v>
      </c>
      <c r="G12" s="68" t="s">
        <v>101</v>
      </c>
      <c r="H12" s="59"/>
      <c r="I12" s="5"/>
      <c r="K12" s="4"/>
    </row>
    <row r="13" spans="1:17" ht="21" customHeight="1">
      <c r="A13" s="133"/>
      <c r="C13" s="197"/>
      <c r="D13" s="66" t="s">
        <v>14</v>
      </c>
      <c r="E13" s="195" t="s">
        <v>102</v>
      </c>
      <c r="F13" s="43" t="s">
        <v>99</v>
      </c>
      <c r="G13" s="68" t="s">
        <v>103</v>
      </c>
      <c r="H13" s="59"/>
      <c r="I13" s="5"/>
      <c r="K13" s="4"/>
    </row>
    <row r="14" spans="1:17" ht="15" customHeight="1">
      <c r="A14" s="34"/>
      <c r="C14" s="8"/>
      <c r="D14" s="198"/>
      <c r="E14" s="62" t="s">
        <v>104</v>
      </c>
      <c r="F14" s="63"/>
      <c r="G14" s="64"/>
      <c r="H14" s="65"/>
    </row>
    <row r="15" spans="1:17">
      <c r="D15" s="199"/>
      <c r="E15" s="199"/>
      <c r="F15" s="199"/>
      <c r="G15" s="199"/>
      <c r="H15" s="199"/>
    </row>
  </sheetData>
  <mergeCells count="4">
    <mergeCell ref="D5:G5"/>
    <mergeCell ref="D7:G7"/>
    <mergeCell ref="H7:H8"/>
    <mergeCell ref="H10:H14"/>
  </mergeCells>
  <dataValidations count="2">
    <dataValidation type="textLength" operator="lessThanOrEqual" allowBlank="1" showInputMessage="1" showErrorMessage="1" errorTitle="Ошибка" error="Допускается ввод не более 900 символов!" sqref="H10 E13 F10:F13">
      <formula1>900</formula1>
    </dataValidation>
    <dataValidation type="textLength" operator="lessThanOrEqual" allowBlank="1" showInputMessage="1" showErrorMessage="1" errorTitle="Ошибка" error="Допускается ввод не более 900 символов!" prompt="Введите ссылку на обосновывающие материалы, загруженные с помощью &quot;ЕИАС Мониторинг&quot;, либо ссылку на официальный сайт в сети «Интернет», на котором размещена информация" sqref="G10:G13">
      <formula1>900</formula1>
    </dataValidation>
  </dataValidations>
  <hyperlinks>
    <hyperlink ref="G10" location="'Форма 1.10'!$G$10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1" location="'Форма 4.9'!$G$11" tooltip="Кликните по гиперссылке, чтобы перейти по ссылке на обосновывающие документы или отредактировать её" display="https://www.surgutgts.ru/zakupki/the-principles-of-the-procurement-activities-of-the/"/>
    <hyperlink ref="G12" location="'Форма 4.9'!$G$12" tooltip="Кликните по гиперссылке, чтобы перейти по ссылке на обосновывающие документы или отредактировать её" display="https://www.surgutgts.ru/zakupki/the-procurement-plan/"/>
    <hyperlink ref="G13" location="'Форма 4.9'!$G$13" tooltip="Кликните по гиперссылке, чтобы перейти по ссылке на обосновывающие документы или отредактировать её" display="https://www.surgutgts.ru/zakupki/arkhiv-zakupok-2019/"/>
    <hyperlink ref="F10" location="'Форма 1.10'!$F$10" tooltip="Кликните по гиперссылке, чтобы перейти по ссылке на обосновывающие документы или отредактировать её" display="ПоложениеозакупкахСГМУП&quot;ГТС&quot;"/>
  </hyperlinks>
  <pageMargins left="0.7" right="0.7" top="0.75" bottom="0.75" header="0.3" footer="0.3"/>
  <pageSetup paperSize="9" orientation="portrait" horizontalDpi="180" verticalDpi="18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1.11.1</vt:lpstr>
      <vt:lpstr>1.11.2</vt:lpstr>
      <vt:lpstr>1.10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2021-05-11T05:05:04Z</dcterms:modified>
</cp:coreProperties>
</file>